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機能一覧表" sheetId="1" r:id="rId1"/>
    <sheet name="評点数集計表" sheetId="2" r:id="rId2"/>
  </sheets>
  <definedNames>
    <definedName name="_xlnm.Print_Titles" localSheetId="0">機能一覧表!$7:$7</definedName>
    <definedName name="_xlnm.Print_Area" localSheetId="0">機能一覧表!$A$1:$J$155</definedName>
    <definedName name="_xlnm.Print_Area" localSheetId="1">評点数集計表!$A$1:$E$23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<sst xmlns="http://schemas.openxmlformats.org/spreadsheetml/2006/main" xmlns:r="http://schemas.openxmlformats.org/officeDocument/2006/relationships" count="259" uniqueCount="259">
  <si>
    <t>所有者マスター</t>
    <rPh sb="0" eb="3">
      <t>ショユウシャ</t>
    </rPh>
    <phoneticPr fontId="1"/>
  </si>
  <si>
    <t>地図ソフト</t>
  </si>
  <si>
    <t>空き家バンクの登録状況をブール型データで管理できること。</t>
    <rPh sb="0" eb="1">
      <t>ア</t>
    </rPh>
    <rPh sb="2" eb="3">
      <t>ヤ</t>
    </rPh>
    <rPh sb="7" eb="9">
      <t>トウロク</t>
    </rPh>
    <phoneticPr fontId="1"/>
  </si>
  <si>
    <t>〇</t>
  </si>
  <si>
    <t>備考</t>
    <rPh sb="0" eb="2">
      <t>ビコウ</t>
    </rPh>
    <phoneticPr fontId="1"/>
  </si>
  <si>
    <t>所有者の氏名、住所、所有者区分、連絡先、メモを登録、修正、削除できること。
（必須項目）</t>
  </si>
  <si>
    <t>履歴情報
管理
（続き）</t>
    <rPh sb="0" eb="4">
      <t>リレキジ</t>
    </rPh>
    <rPh sb="5" eb="7">
      <t>カンリ</t>
    </rPh>
    <rPh sb="9" eb="10">
      <t>ツヅ</t>
    </rPh>
    <phoneticPr fontId="1"/>
  </si>
  <si>
    <t>ログイン処理</t>
    <rPh sb="4" eb="6">
      <t>ショリ</t>
    </rPh>
    <phoneticPr fontId="1"/>
  </si>
  <si>
    <t>リストア</t>
  </si>
  <si>
    <t>ユーザー権限</t>
  </si>
  <si>
    <t>データベースはリレーショナル型とすること。</t>
    <rPh sb="14" eb="15">
      <t>ガタ</t>
    </rPh>
    <phoneticPr fontId="1"/>
  </si>
  <si>
    <t>管理項目
【備考】</t>
    <rPh sb="6" eb="8">
      <t>ビコウ</t>
    </rPh>
    <phoneticPr fontId="1"/>
  </si>
  <si>
    <t>管理項目
【管理不全
　空家等】</t>
    <rPh sb="6" eb="10">
      <t>カンリフ</t>
    </rPh>
    <rPh sb="12" eb="15">
      <t>アキヤ</t>
    </rPh>
    <phoneticPr fontId="1"/>
  </si>
  <si>
    <t>レベル</t>
  </si>
  <si>
    <t>△</t>
  </si>
  <si>
    <t>空き家ランク変更について、従前と従後のランクを選択して入力することができること。
またＦランクへの変更（空き家が解消されたもの）については、除却によるものか、居住によるものか、その他の利用によるものかを記録できること。</t>
    <rPh sb="0" eb="1">
      <t>ア</t>
    </rPh>
    <rPh sb="2" eb="3">
      <t>ヤ</t>
    </rPh>
    <rPh sb="6" eb="8">
      <t>ヘンコウ</t>
    </rPh>
    <rPh sb="13" eb="15">
      <t>ジュウゼン</t>
    </rPh>
    <rPh sb="16" eb="18">
      <t>ジュウゴ</t>
    </rPh>
    <rPh sb="23" eb="25">
      <t>センタク</t>
    </rPh>
    <rPh sb="27" eb="29">
      <t>ニュウリョク</t>
    </rPh>
    <rPh sb="49" eb="51">
      <t>ヘンコウ</t>
    </rPh>
    <rPh sb="52" eb="53">
      <t>ア</t>
    </rPh>
    <rPh sb="54" eb="55">
      <t>ヤ</t>
    </rPh>
    <rPh sb="56" eb="58">
      <t>カイショウ</t>
    </rPh>
    <rPh sb="70" eb="72">
      <t>ジョキャク</t>
    </rPh>
    <rPh sb="79" eb="81">
      <t>キョジュウ</t>
    </rPh>
    <rPh sb="90" eb="91">
      <t>タ</t>
    </rPh>
    <rPh sb="92" eb="94">
      <t>リヨウ</t>
    </rPh>
    <rPh sb="101" eb="103">
      <t>キロク</t>
    </rPh>
    <phoneticPr fontId="1"/>
  </si>
  <si>
    <t>空き家情報
以外の台帳
管理</t>
    <rPh sb="0" eb="1">
      <t>ア</t>
    </rPh>
    <rPh sb="2" eb="3">
      <t>ヤ</t>
    </rPh>
    <rPh sb="3" eb="5">
      <t>ジョウホウ</t>
    </rPh>
    <rPh sb="6" eb="8">
      <t>イガイ</t>
    </rPh>
    <rPh sb="9" eb="11">
      <t>ダイチョウ</t>
    </rPh>
    <rPh sb="12" eb="14">
      <t>カンリ</t>
    </rPh>
    <phoneticPr fontId="1"/>
  </si>
  <si>
    <t>地図上で指定した時間及び距離で到達可能なエリアを地図上に描画できること。</t>
    <rPh sb="0" eb="3">
      <t>チズジョウ</t>
    </rPh>
    <rPh sb="4" eb="6">
      <t>シテイ</t>
    </rPh>
    <rPh sb="8" eb="10">
      <t>ジカン</t>
    </rPh>
    <rPh sb="10" eb="11">
      <t>オヨ</t>
    </rPh>
    <rPh sb="12" eb="14">
      <t>キョリ</t>
    </rPh>
    <rPh sb="15" eb="17">
      <t>トウタツ</t>
    </rPh>
    <rPh sb="17" eb="19">
      <t>カノウ</t>
    </rPh>
    <rPh sb="24" eb="27">
      <t>チズジョウ</t>
    </rPh>
    <rPh sb="28" eb="30">
      <t>ビョウガ</t>
    </rPh>
    <phoneticPr fontId="1"/>
  </si>
  <si>
    <t>ネットワーク</t>
  </si>
  <si>
    <t>その他</t>
    <rPh sb="2" eb="3">
      <t>タ</t>
    </rPh>
    <phoneticPr fontId="1"/>
  </si>
  <si>
    <t>世界測地系・日本測地系の座標データを取り込むことができること。</t>
    <rPh sb="0" eb="5">
      <t>セカイソク</t>
    </rPh>
    <rPh sb="6" eb="11">
      <t>ニホンソク</t>
    </rPh>
    <rPh sb="12" eb="14">
      <t>ザヒョウ</t>
    </rPh>
    <rPh sb="18" eb="19">
      <t>ト</t>
    </rPh>
    <rPh sb="20" eb="21">
      <t>コ</t>
    </rPh>
    <phoneticPr fontId="1"/>
  </si>
  <si>
    <t>空き家情報
との連携</t>
    <rPh sb="0" eb="1">
      <t>ア</t>
    </rPh>
    <rPh sb="2" eb="3">
      <t>ヤ</t>
    </rPh>
    <rPh sb="3" eb="5">
      <t>ジョウホウ</t>
    </rPh>
    <rPh sb="8" eb="10">
      <t>レンケイ</t>
    </rPh>
    <phoneticPr fontId="1"/>
  </si>
  <si>
    <t>システムの表示文字は明朝体とすること。
（MS 明朝、又はMS P明朝が好ましい）
※外字の表示対策のため</t>
    <rPh sb="5" eb="7">
      <t>ヒョウジ</t>
    </rPh>
    <rPh sb="7" eb="9">
      <t>モジ</t>
    </rPh>
    <rPh sb="10" eb="13">
      <t>ミンチョウタイ</t>
    </rPh>
    <rPh sb="24" eb="26">
      <t>ミンチョウ</t>
    </rPh>
    <rPh sb="27" eb="28">
      <t>マタ</t>
    </rPh>
    <rPh sb="33" eb="35">
      <t>ミンチョウ</t>
    </rPh>
    <rPh sb="36" eb="37">
      <t>コノ</t>
    </rPh>
    <rPh sb="43" eb="45">
      <t>ガイジ</t>
    </rPh>
    <rPh sb="46" eb="48">
      <t>ヒョウジ</t>
    </rPh>
    <rPh sb="48" eb="50">
      <t>タイサク</t>
    </rPh>
    <phoneticPr fontId="1"/>
  </si>
  <si>
    <t>項番</t>
    <rPh sb="0" eb="2">
      <t>コウバン</t>
    </rPh>
    <phoneticPr fontId="1"/>
  </si>
  <si>
    <t>大分類</t>
    <rPh sb="0" eb="3">
      <t>ダイブンルイ</t>
    </rPh>
    <phoneticPr fontId="1"/>
  </si>
  <si>
    <t>空き家に関する複数のメモ項目を管理できること。
（現況メモ、履歴メモ、所有者メモなどの種別を分けてメモを管理することができる）
全ての備考欄はフリーの文字入力とし、改行も入力可能であること。</t>
    <rPh sb="0" eb="1">
      <t>ア</t>
    </rPh>
    <rPh sb="2" eb="3">
      <t>ヤ</t>
    </rPh>
    <rPh sb="4" eb="5">
      <t>カン</t>
    </rPh>
    <rPh sb="12" eb="14">
      <t>コウモク</t>
    </rPh>
    <rPh sb="15" eb="17">
      <t>カンリ</t>
    </rPh>
    <rPh sb="25" eb="27">
      <t>ゲンキョウ</t>
    </rPh>
    <rPh sb="30" eb="32">
      <t>リレキ</t>
    </rPh>
    <rPh sb="35" eb="38">
      <t>ショユウシャ</t>
    </rPh>
    <rPh sb="43" eb="45">
      <t>シュベツ</t>
    </rPh>
    <rPh sb="46" eb="47">
      <t>ワ</t>
    </rPh>
    <rPh sb="52" eb="54">
      <t>カンリ</t>
    </rPh>
    <rPh sb="64" eb="65">
      <t>スベ</t>
    </rPh>
    <phoneticPr fontId="1"/>
  </si>
  <si>
    <t>管理項目
【対応日】</t>
  </si>
  <si>
    <t>地図画面で指定した地点から任意の距離で半径を描画し、描画したエリア内の空き家を抽出できること。</t>
    <rPh sb="0" eb="2">
      <t>チズ</t>
    </rPh>
    <rPh sb="2" eb="4">
      <t>ガメン</t>
    </rPh>
    <rPh sb="5" eb="7">
      <t>シテイ</t>
    </rPh>
    <rPh sb="9" eb="11">
      <t>チテン</t>
    </rPh>
    <rPh sb="13" eb="15">
      <t>ニンイ</t>
    </rPh>
    <rPh sb="16" eb="18">
      <t>キョリ</t>
    </rPh>
    <rPh sb="19" eb="21">
      <t>ハンケイ</t>
    </rPh>
    <rPh sb="22" eb="24">
      <t>ビョウガ</t>
    </rPh>
    <rPh sb="26" eb="28">
      <t>ビョウガ</t>
    </rPh>
    <rPh sb="33" eb="34">
      <t>ナイ</t>
    </rPh>
    <rPh sb="35" eb="36">
      <t>ア</t>
    </rPh>
    <rPh sb="37" eb="38">
      <t>イエ</t>
    </rPh>
    <rPh sb="39" eb="41">
      <t>チュウシュツ</t>
    </rPh>
    <phoneticPr fontId="1"/>
  </si>
  <si>
    <t>管理項目
【空き家バンク
　登録状況】</t>
    <rPh sb="6" eb="7">
      <t>ソラ</t>
    </rPh>
    <rPh sb="8" eb="9">
      <t>イエ</t>
    </rPh>
    <rPh sb="14" eb="16">
      <t>トウロク</t>
    </rPh>
    <rPh sb="16" eb="18">
      <t>ジョウキョウ</t>
    </rPh>
    <phoneticPr fontId="1"/>
  </si>
  <si>
    <t>小分類</t>
    <rPh sb="0" eb="3">
      <t>ショウブンルイ</t>
    </rPh>
    <phoneticPr fontId="1"/>
  </si>
  <si>
    <t>機能要件</t>
    <rPh sb="0" eb="2">
      <t>キノウ</t>
    </rPh>
    <rPh sb="2" eb="4">
      <t>ヨウケン</t>
    </rPh>
    <phoneticPr fontId="1"/>
  </si>
  <si>
    <t>レイヤ機能</t>
    <rPh sb="3" eb="5">
      <t>キノウ</t>
    </rPh>
    <phoneticPr fontId="1"/>
  </si>
  <si>
    <t>判定</t>
    <rPh sb="0" eb="2">
      <t>ハンテイ</t>
    </rPh>
    <phoneticPr fontId="1"/>
  </si>
  <si>
    <t>空き家情報画面から苦情・相談受付票を作成できること。
（定型テンプレートに管理番号・所在地・所有者等を差し込んでファイルを作成する）
なお、受付票はユーザーが任意に2次加工可能なMicrosoft Word又はMicrosoft Excel形式のファイルとし、当該空き家の関係ファイルの保存フォルダに出力するものとする</t>
    <rPh sb="0" eb="1">
      <t>ア</t>
    </rPh>
    <rPh sb="2" eb="3">
      <t>ヤ</t>
    </rPh>
    <rPh sb="3" eb="5">
      <t>ジョウホウ</t>
    </rPh>
    <rPh sb="5" eb="7">
      <t>ガメン</t>
    </rPh>
    <rPh sb="9" eb="11">
      <t>クジョウ</t>
    </rPh>
    <rPh sb="12" eb="14">
      <t>ソウダン</t>
    </rPh>
    <rPh sb="14" eb="17">
      <t>ウケツ</t>
    </rPh>
    <rPh sb="18" eb="20">
      <t>サクセイ</t>
    </rPh>
    <rPh sb="28" eb="30">
      <t>テイケイ</t>
    </rPh>
    <rPh sb="37" eb="41">
      <t>カンリバ</t>
    </rPh>
    <rPh sb="46" eb="49">
      <t>ショユウシャ</t>
    </rPh>
    <rPh sb="49" eb="50">
      <t>ナド</t>
    </rPh>
    <rPh sb="51" eb="52">
      <t>サ</t>
    </rPh>
    <rPh sb="53" eb="54">
      <t>コ</t>
    </rPh>
    <rPh sb="61" eb="63">
      <t>サクセイ</t>
    </rPh>
    <rPh sb="70" eb="73">
      <t>ウケツ</t>
    </rPh>
    <rPh sb="103" eb="104">
      <t>マタ</t>
    </rPh>
    <rPh sb="120" eb="122">
      <t>ケイシキ</t>
    </rPh>
    <rPh sb="130" eb="132">
      <t>トウガイ</t>
    </rPh>
    <rPh sb="132" eb="133">
      <t>ア</t>
    </rPh>
    <rPh sb="134" eb="135">
      <t>ヤ</t>
    </rPh>
    <rPh sb="136" eb="138">
      <t>カンケイ</t>
    </rPh>
    <rPh sb="143" eb="145">
      <t>ホゾン</t>
    </rPh>
    <rPh sb="150" eb="152">
      <t>シュツリョク</t>
    </rPh>
    <phoneticPr fontId="1"/>
  </si>
  <si>
    <t>管理項目
【特記事項】</t>
    <rPh sb="6" eb="8">
      <t>トッキ</t>
    </rPh>
    <rPh sb="8" eb="10">
      <t>ジコウ</t>
    </rPh>
    <phoneticPr fontId="1"/>
  </si>
  <si>
    <t>地図上の空き家の位置に合わせて、管理番号等が表示できること。（地図画面でどの空き家なのかわかるように表示できること）</t>
    <rPh sb="0" eb="3">
      <t>チズ</t>
    </rPh>
    <rPh sb="4" eb="5">
      <t>ア</t>
    </rPh>
    <rPh sb="6" eb="7">
      <t>ヤ</t>
    </rPh>
    <rPh sb="8" eb="10">
      <t>イチ</t>
    </rPh>
    <rPh sb="11" eb="12">
      <t>ア</t>
    </rPh>
    <rPh sb="22" eb="24">
      <t>ヒョウジ</t>
    </rPh>
    <rPh sb="31" eb="35">
      <t>チズガ</t>
    </rPh>
    <rPh sb="38" eb="39">
      <t>ア</t>
    </rPh>
    <rPh sb="40" eb="41">
      <t>ヤ</t>
    </rPh>
    <rPh sb="50" eb="52">
      <t>ヒョウジ</t>
    </rPh>
    <phoneticPr fontId="1"/>
  </si>
  <si>
    <t>ユーザIDとパスワードを入力しシステムメニューを起動することができること。</t>
  </si>
  <si>
    <t>空き家情報表示画面から所有者情報の管理画面に遷移できること。
（空き家情報表示画面からモーダルなウィンドウで所有者管理画面を開く、空き家情報表示画面に所有者情報管理タブを設ける等で空き家情報と所有者情報の管理画面が一体となっているものも可とする）</t>
    <rPh sb="62" eb="63">
      <t>ヒラ</t>
    </rPh>
    <rPh sb="80" eb="82">
      <t>カンリ</t>
    </rPh>
    <rPh sb="90" eb="91">
      <t>ア</t>
    </rPh>
    <rPh sb="92" eb="93">
      <t>ヤ</t>
    </rPh>
    <rPh sb="93" eb="95">
      <t>ジョウホウ</t>
    </rPh>
    <rPh sb="96" eb="99">
      <t>ショユウシャ</t>
    </rPh>
    <rPh sb="99" eb="101">
      <t>ジョウホウ</t>
    </rPh>
    <rPh sb="102" eb="104">
      <t>カンリ</t>
    </rPh>
    <rPh sb="104" eb="106">
      <t>ガメン</t>
    </rPh>
    <rPh sb="107" eb="109">
      <t>イッタイ</t>
    </rPh>
    <phoneticPr fontId="1"/>
  </si>
  <si>
    <t>法的措置帳票は、１件の空き家に対し、複数の所有者に対し作成できること。
作成する送付先は所有者一覧から複数任意に選択できること。</t>
    <rPh sb="53" eb="55">
      <t>ニンイ</t>
    </rPh>
    <phoneticPr fontId="1"/>
  </si>
  <si>
    <t>ユーザー管理</t>
    <rPh sb="4" eb="6">
      <t>カンリ</t>
    </rPh>
    <phoneticPr fontId="1"/>
  </si>
  <si>
    <t>管理不全空家等の認定状況によって、地図上のマーカーの色（又はシンボル）を設定できること。</t>
    <rPh sb="0" eb="4">
      <t>カンリフ</t>
    </rPh>
    <rPh sb="4" eb="6">
      <t>アキヤ</t>
    </rPh>
    <rPh sb="6" eb="7">
      <t>トウ</t>
    </rPh>
    <rPh sb="8" eb="12">
      <t>ニンテイ</t>
    </rPh>
    <rPh sb="17" eb="20">
      <t>チズ</t>
    </rPh>
    <phoneticPr fontId="1"/>
  </si>
  <si>
    <t>空き家の所有者を空き家のデータとは別テーブルで管理し、１件の空き家に対し、複数の所有者及びその属性等の情報を管理することができること。</t>
    <rPh sb="0" eb="1">
      <t>ア</t>
    </rPh>
    <rPh sb="2" eb="3">
      <t>ヤ</t>
    </rPh>
    <rPh sb="4" eb="7">
      <t>ショユウシャ</t>
    </rPh>
    <rPh sb="8" eb="9">
      <t>ア</t>
    </rPh>
    <rPh sb="10" eb="11">
      <t>ヤ</t>
    </rPh>
    <rPh sb="17" eb="18">
      <t>ベツ</t>
    </rPh>
    <rPh sb="23" eb="25">
      <t>カンリ</t>
    </rPh>
    <rPh sb="28" eb="29">
      <t>ケン</t>
    </rPh>
    <rPh sb="30" eb="31">
      <t>ア</t>
    </rPh>
    <rPh sb="32" eb="33">
      <t>ヤ</t>
    </rPh>
    <rPh sb="34" eb="35">
      <t>タイ</t>
    </rPh>
    <rPh sb="37" eb="39">
      <t>フクスウ</t>
    </rPh>
    <rPh sb="40" eb="43">
      <t>ショユウシャ</t>
    </rPh>
    <rPh sb="43" eb="44">
      <t>オヨ</t>
    </rPh>
    <rPh sb="47" eb="49">
      <t>ゾクセイ</t>
    </rPh>
    <rPh sb="49" eb="50">
      <t>トウ</t>
    </rPh>
    <rPh sb="51" eb="53">
      <t>ジョウホウ</t>
    </rPh>
    <rPh sb="54" eb="56">
      <t>カンリ</t>
    </rPh>
    <phoneticPr fontId="1"/>
  </si>
  <si>
    <t>運用管理</t>
  </si>
  <si>
    <t>システム環境</t>
    <rPh sb="4" eb="6">
      <t>カンキョウ</t>
    </rPh>
    <phoneticPr fontId="1"/>
  </si>
  <si>
    <t>共通項目
【表示】</t>
    <rPh sb="0" eb="2">
      <t>キョウツウ</t>
    </rPh>
    <rPh sb="2" eb="4">
      <t>コウモク</t>
    </rPh>
    <rPh sb="6" eb="8">
      <t>ヒョウジ</t>
    </rPh>
    <phoneticPr fontId="1"/>
  </si>
  <si>
    <t>バックアップ</t>
  </si>
  <si>
    <t>〇入力チェック</t>
    <rPh sb="1" eb="3">
      <t>にゅうりょく</t>
    </rPh>
    <phoneticPr fontId="11" type="Hiragana"/>
  </si>
  <si>
    <t>履歴情報を対応履歴表として印刷できること。</t>
    <rPh sb="5" eb="7">
      <t>タイオウ</t>
    </rPh>
    <rPh sb="7" eb="10">
      <t>リレキ</t>
    </rPh>
    <rPh sb="13" eb="15">
      <t>インサツ</t>
    </rPh>
    <phoneticPr fontId="1"/>
  </si>
  <si>
    <t>アクセス記録</t>
  </si>
  <si>
    <t>管理項目
【空き家ランク】</t>
  </si>
  <si>
    <t>管理項目
【位置情報】</t>
    <rPh sb="6" eb="10">
      <t>イチジ</t>
    </rPh>
    <phoneticPr fontId="1"/>
  </si>
  <si>
    <t>履歴マスター</t>
    <rPh sb="0" eb="2">
      <t>リレキ</t>
    </rPh>
    <phoneticPr fontId="1"/>
  </si>
  <si>
    <t>すべての管理項目については検索条件として指定できること。</t>
  </si>
  <si>
    <t>管理項目
【覚知日】</t>
    <rPh sb="6" eb="8">
      <t>カクチ</t>
    </rPh>
    <rPh sb="8" eb="9">
      <t>ニチ</t>
    </rPh>
    <phoneticPr fontId="1"/>
  </si>
  <si>
    <t>管理項目
【対応区分】</t>
    <rPh sb="6" eb="8">
      <t>タイオウ</t>
    </rPh>
    <rPh sb="8" eb="10">
      <t>クブン</t>
    </rPh>
    <phoneticPr fontId="1"/>
  </si>
  <si>
    <t>対応日、対応区分、苦情・相談内容で空き家の検索が行えること。
検索結果は一覧で表示し、一覧から選択することで空き家情報画面を開けること。</t>
    <rPh sb="0" eb="3">
      <t>タイオ</t>
    </rPh>
    <rPh sb="4" eb="8">
      <t>タイオウ</t>
    </rPh>
    <rPh sb="17" eb="18">
      <t>ア</t>
    </rPh>
    <rPh sb="19" eb="20">
      <t>ヤ</t>
    </rPh>
    <rPh sb="21" eb="23">
      <t>ケンサク</t>
    </rPh>
    <rPh sb="24" eb="25">
      <t>オコナ</t>
    </rPh>
    <rPh sb="31" eb="35">
      <t>ケンサク</t>
    </rPh>
    <rPh sb="36" eb="38">
      <t>イチラン</t>
    </rPh>
    <rPh sb="39" eb="41">
      <t>ヒョウジ</t>
    </rPh>
    <rPh sb="43" eb="45">
      <t>イチラン</t>
    </rPh>
    <rPh sb="47" eb="49">
      <t>センタク</t>
    </rPh>
    <rPh sb="54" eb="55">
      <t>ア</t>
    </rPh>
    <rPh sb="56" eb="57">
      <t>ヤ</t>
    </rPh>
    <rPh sb="57" eb="59">
      <t>ジョウホウ</t>
    </rPh>
    <rPh sb="59" eb="61">
      <t>ガメン</t>
    </rPh>
    <rPh sb="62" eb="63">
      <t>ヒラ</t>
    </rPh>
    <phoneticPr fontId="1"/>
  </si>
  <si>
    <t>空き家の管理番号で空き家マスターと紐づけされ管理されること。</t>
    <rPh sb="0" eb="1">
      <t>ア</t>
    </rPh>
    <rPh sb="2" eb="3">
      <t>ヤ</t>
    </rPh>
    <rPh sb="4" eb="8">
      <t>カンリバ</t>
    </rPh>
    <rPh sb="9" eb="10">
      <t>ア</t>
    </rPh>
    <rPh sb="11" eb="12">
      <t>ヤ</t>
    </rPh>
    <rPh sb="17" eb="18">
      <t>ヒモ</t>
    </rPh>
    <phoneticPr fontId="1"/>
  </si>
  <si>
    <t>空き家情報
表示機能</t>
    <rPh sb="0" eb="1">
      <t>ア</t>
    </rPh>
    <rPh sb="2" eb="3">
      <t>ヤ</t>
    </rPh>
    <rPh sb="3" eb="5">
      <t>ジョウホウ</t>
    </rPh>
    <rPh sb="6" eb="8">
      <t>ヒョウジ</t>
    </rPh>
    <rPh sb="8" eb="10">
      <t>キノウ</t>
    </rPh>
    <phoneticPr fontId="1"/>
  </si>
  <si>
    <t>帳票作成
・出力</t>
    <rPh sb="2" eb="4">
      <t>サクセイ</t>
    </rPh>
    <rPh sb="6" eb="8">
      <t>シュツリョク</t>
    </rPh>
    <phoneticPr fontId="1"/>
  </si>
  <si>
    <t>管理項目
【ランク変更】</t>
    <rPh sb="9" eb="11">
      <t>ヘン</t>
    </rPh>
    <phoneticPr fontId="1"/>
  </si>
  <si>
    <t>様式</t>
    <rPh sb="0" eb="2">
      <t>ヨウシキ</t>
    </rPh>
    <phoneticPr fontId="1"/>
  </si>
  <si>
    <t>現況調査
表作成</t>
    <rPh sb="0" eb="4">
      <t>ゲンキョウチョウサ</t>
    </rPh>
    <rPh sb="5" eb="6">
      <t>ヒョウ</t>
    </rPh>
    <rPh sb="6" eb="8">
      <t>サクセイ</t>
    </rPh>
    <phoneticPr fontId="1"/>
  </si>
  <si>
    <t>管理項目
【所在地】</t>
    <rPh sb="6" eb="9">
      <t>ショザイチ</t>
    </rPh>
    <phoneticPr fontId="1"/>
  </si>
  <si>
    <t>管理項目
【特定空家等】</t>
    <rPh sb="6" eb="10">
      <t>トクテイ</t>
    </rPh>
    <rPh sb="10" eb="11">
      <t>トウ</t>
    </rPh>
    <phoneticPr fontId="1"/>
  </si>
  <si>
    <t>管理項目
【閉鎖日】</t>
    <rPh sb="6" eb="8">
      <t>ヘイサ</t>
    </rPh>
    <rPh sb="8" eb="9">
      <t>ニチ</t>
    </rPh>
    <phoneticPr fontId="1"/>
  </si>
  <si>
    <t>空き家バンク登録物件は、空き家情報表示画面から、空き家バンク情報表示画面に相互遷移することができること。</t>
    <rPh sb="0" eb="1">
      <t>ア</t>
    </rPh>
    <rPh sb="2" eb="3">
      <t>ヤ</t>
    </rPh>
    <rPh sb="6" eb="8">
      <t>トウロク</t>
    </rPh>
    <rPh sb="8" eb="10">
      <t>ブッケン</t>
    </rPh>
    <rPh sb="12" eb="13">
      <t>ア</t>
    </rPh>
    <rPh sb="14" eb="17">
      <t>ヤジ</t>
    </rPh>
    <rPh sb="17" eb="21">
      <t>ヒョウジ</t>
    </rPh>
    <rPh sb="24" eb="25">
      <t>ア</t>
    </rPh>
    <rPh sb="26" eb="27">
      <t>ヤ</t>
    </rPh>
    <rPh sb="30" eb="32">
      <t>ジョウホウ</t>
    </rPh>
    <rPh sb="32" eb="34">
      <t>ヒョウジ</t>
    </rPh>
    <rPh sb="34" eb="36">
      <t>ガメン</t>
    </rPh>
    <rPh sb="37" eb="39">
      <t>ソウゴ</t>
    </rPh>
    <rPh sb="39" eb="41">
      <t>センイ</t>
    </rPh>
    <phoneticPr fontId="1"/>
  </si>
  <si>
    <t>管理番号は文字列＋数値で管理ができること。</t>
    <rPh sb="0" eb="4">
      <t>カンリバ</t>
    </rPh>
    <rPh sb="5" eb="8">
      <t>モジレツ</t>
    </rPh>
    <rPh sb="9" eb="11">
      <t>スウチ</t>
    </rPh>
    <rPh sb="12" eb="14">
      <t>カンリ</t>
    </rPh>
    <phoneticPr fontId="1"/>
  </si>
  <si>
    <t>データ検索</t>
    <rPh sb="3" eb="5">
      <t>ケンサク</t>
    </rPh>
    <phoneticPr fontId="1"/>
  </si>
  <si>
    <t>管理項目
【連絡先】</t>
    <rPh sb="6" eb="8">
      <t>レンラク</t>
    </rPh>
    <rPh sb="8" eb="9">
      <t>サキ</t>
    </rPh>
    <phoneticPr fontId="1"/>
  </si>
  <si>
    <t>データベース</t>
  </si>
  <si>
    <t>管理項目
【所有者区分】</t>
    <rPh sb="6" eb="9">
      <t>ショユウシャ</t>
    </rPh>
    <rPh sb="9" eb="11">
      <t>クブン</t>
    </rPh>
    <phoneticPr fontId="1"/>
  </si>
  <si>
    <t>履歴情報を時系列でCSV形式で出力できること。</t>
  </si>
  <si>
    <t>履歴検索</t>
    <rPh sb="0" eb="2">
      <t>リレキ</t>
    </rPh>
    <rPh sb="2" eb="4">
      <t>ケンサク</t>
    </rPh>
    <phoneticPr fontId="1"/>
  </si>
  <si>
    <t>所有者検索</t>
    <rPh sb="0" eb="3">
      <t>ショユウシャ</t>
    </rPh>
    <rPh sb="3" eb="5">
      <t>ケンサク</t>
    </rPh>
    <phoneticPr fontId="1"/>
  </si>
  <si>
    <t>管理項目
【苦情種別】</t>
  </si>
  <si>
    <t>管理項目
【共通】</t>
    <rPh sb="2" eb="4">
      <t>コウモク</t>
    </rPh>
    <rPh sb="6" eb="8">
      <t>キョウツウ</t>
    </rPh>
    <phoneticPr fontId="1"/>
  </si>
  <si>
    <t>管理項目
【共通】</t>
    <rPh sb="2" eb="4">
      <t>コウモク</t>
    </rPh>
    <phoneticPr fontId="1"/>
  </si>
  <si>
    <t>サーバー</t>
  </si>
  <si>
    <t>クライアント</t>
  </si>
  <si>
    <t>ユーザー情報
登録・変更</t>
  </si>
  <si>
    <t>既存のエクセルデータからシステムへのデータ移行が行えること。（システム導入時のデータセットアップ）
※概ね対応可能な場合は〇とする。</t>
    <rPh sb="0" eb="2">
      <t>キゾン</t>
    </rPh>
    <rPh sb="21" eb="23">
      <t>イコウ</t>
    </rPh>
    <rPh sb="24" eb="25">
      <t>オコナ</t>
    </rPh>
    <rPh sb="35" eb="37">
      <t>ドウニュウ</t>
    </rPh>
    <rPh sb="37" eb="38">
      <t>ジ</t>
    </rPh>
    <rPh sb="51" eb="52">
      <t>オオム</t>
    </rPh>
    <rPh sb="53" eb="55">
      <t>タイオウ</t>
    </rPh>
    <rPh sb="55" eb="57">
      <t>カノウ</t>
    </rPh>
    <rPh sb="58" eb="60">
      <t>バ</t>
    </rPh>
    <phoneticPr fontId="1"/>
  </si>
  <si>
    <t>表示・操作</t>
    <rPh sb="0" eb="2">
      <t>ヒョウジ</t>
    </rPh>
    <rPh sb="3" eb="5">
      <t>ソウサ</t>
    </rPh>
    <phoneticPr fontId="1"/>
  </si>
  <si>
    <t>関連画像・
資料の保存</t>
  </si>
  <si>
    <t>地図表示</t>
    <rPh sb="0" eb="4">
      <t>チズヒ</t>
    </rPh>
    <phoneticPr fontId="1"/>
  </si>
  <si>
    <t>任意項目</t>
    <rPh sb="0" eb="4">
      <t>ニンイコ</t>
    </rPh>
    <phoneticPr fontId="1"/>
  </si>
  <si>
    <t>取扱い業者
マスター</t>
    <rPh sb="0" eb="2">
      <t>トリアツカ</t>
    </rPh>
    <rPh sb="3" eb="5">
      <t>ギョウシャ</t>
    </rPh>
    <phoneticPr fontId="1"/>
  </si>
  <si>
    <t>検索機能</t>
    <rPh sb="0" eb="2">
      <t>ケンサク</t>
    </rPh>
    <rPh sb="2" eb="4">
      <t>キノウ</t>
    </rPh>
    <phoneticPr fontId="1"/>
  </si>
  <si>
    <t>空き家情報と空き家の所在地（世界測地系の座標）をKMLファイル等の標準形式（google mapで取り込むことができるフォーマット）で出力できること。</t>
    <rPh sb="0" eb="1">
      <t>ア</t>
    </rPh>
    <rPh sb="2" eb="3">
      <t>ヤ</t>
    </rPh>
    <rPh sb="3" eb="5">
      <t>ジョウホウ</t>
    </rPh>
    <rPh sb="6" eb="7">
      <t>ア</t>
    </rPh>
    <rPh sb="8" eb="9">
      <t>ヤ</t>
    </rPh>
    <rPh sb="10" eb="13">
      <t>ショザイチ</t>
    </rPh>
    <rPh sb="14" eb="19">
      <t>セカイソク</t>
    </rPh>
    <rPh sb="20" eb="22">
      <t>ザヒョウ</t>
    </rPh>
    <rPh sb="31" eb="32">
      <t>トウ</t>
    </rPh>
    <rPh sb="33" eb="37">
      <t>ヒョウジ</t>
    </rPh>
    <rPh sb="49" eb="50">
      <t>ト</t>
    </rPh>
    <rPh sb="51" eb="52">
      <t>コ</t>
    </rPh>
    <rPh sb="67" eb="69">
      <t>シュツリョク</t>
    </rPh>
    <phoneticPr fontId="1"/>
  </si>
  <si>
    <t>出力機能</t>
    <rPh sb="0" eb="2">
      <t>シュツリョク</t>
    </rPh>
    <rPh sb="2" eb="4">
      <t>キノウ</t>
    </rPh>
    <phoneticPr fontId="1"/>
  </si>
  <si>
    <t>・入力された空き家データは行政区順でソートできるこ
　と。</t>
    <rPh sb="1" eb="3">
      <t>ニュウリョク</t>
    </rPh>
    <rPh sb="6" eb="7">
      <t>ア</t>
    </rPh>
    <rPh sb="8" eb="9">
      <t>ヤ</t>
    </rPh>
    <rPh sb="13" eb="16">
      <t>ギョウセイク</t>
    </rPh>
    <rPh sb="16" eb="17">
      <t>ジュン</t>
    </rPh>
    <phoneticPr fontId="1"/>
  </si>
  <si>
    <t>計測機能等</t>
    <rPh sb="0" eb="2">
      <t>ケイソク</t>
    </rPh>
    <rPh sb="2" eb="4">
      <t>キノウ</t>
    </rPh>
    <rPh sb="4" eb="5">
      <t>トウ</t>
    </rPh>
    <phoneticPr fontId="1"/>
  </si>
  <si>
    <t>必 須 項 目</t>
    <rPh sb="0" eb="1">
      <t>カナラズ</t>
    </rPh>
    <rPh sb="2" eb="3">
      <t>ス</t>
    </rPh>
    <rPh sb="4" eb="5">
      <t>コウ</t>
    </rPh>
    <rPh sb="6" eb="7">
      <t>メ</t>
    </rPh>
    <phoneticPr fontId="1"/>
  </si>
  <si>
    <t>法的措置に
関する帳票</t>
    <rPh sb="6" eb="7">
      <t>カン</t>
    </rPh>
    <phoneticPr fontId="1"/>
  </si>
  <si>
    <t>データ移行</t>
    <rPh sb="3" eb="5">
      <t>イコウ</t>
    </rPh>
    <phoneticPr fontId="1"/>
  </si>
  <si>
    <t>空き家情報表示画面から所有者一覧を表示することができること。
（所有者一覧画面への遷移、モーダルなウィンドウで所有者一覧等を表示する、空き家情報表示画面に所有者情報タブを設けて表示する等でも可とする）
※所有者情報の表示画面は所有者情報の管理画面と同一でも可とする。</t>
    <rPh sb="37" eb="39">
      <t>ガメン</t>
    </rPh>
    <rPh sb="41" eb="43">
      <t>センイ</t>
    </rPh>
    <rPh sb="67" eb="68">
      <t>ア</t>
    </rPh>
    <rPh sb="69" eb="70">
      <t>ヤ</t>
    </rPh>
    <rPh sb="70" eb="72">
      <t>ジョウホウ</t>
    </rPh>
    <rPh sb="72" eb="76">
      <t>ヒョウジ</t>
    </rPh>
    <rPh sb="77" eb="79">
      <t>ショユウ</t>
    </rPh>
    <rPh sb="79" eb="80">
      <t>モノ</t>
    </rPh>
    <rPh sb="80" eb="82">
      <t>ジョウホウ</t>
    </rPh>
    <rPh sb="85" eb="86">
      <t>モウ</t>
    </rPh>
    <rPh sb="88" eb="90">
      <t>ヒョウジ</t>
    </rPh>
    <rPh sb="92" eb="93">
      <t>ナド</t>
    </rPh>
    <rPh sb="95" eb="96">
      <t>カ</t>
    </rPh>
    <rPh sb="108" eb="112">
      <t>ヒョウジ</t>
    </rPh>
    <rPh sb="113" eb="116">
      <t>ショユウシャ</t>
    </rPh>
    <rPh sb="116" eb="118">
      <t>ジョウホウ</t>
    </rPh>
    <phoneticPr fontId="1"/>
  </si>
  <si>
    <t>所有者
情報管理</t>
    <rPh sb="0" eb="3">
      <t>ショユウシャ</t>
    </rPh>
    <rPh sb="4" eb="6">
      <t>ジョウホウ</t>
    </rPh>
    <rPh sb="6" eb="8">
      <t>カンリ</t>
    </rPh>
    <phoneticPr fontId="1"/>
  </si>
  <si>
    <t>取扱い業者は、別テーブル（取扱い業者マスター）で管理し、ダウンリスト等からの選択によって選択することができること。</t>
    <rPh sb="0" eb="2">
      <t>トリアツカ</t>
    </rPh>
    <rPh sb="3" eb="5">
      <t>ギョウシャ</t>
    </rPh>
    <rPh sb="7" eb="8">
      <t>ベツ</t>
    </rPh>
    <rPh sb="13" eb="15">
      <t>トリアツカ</t>
    </rPh>
    <rPh sb="16" eb="18">
      <t>ギョウシャ</t>
    </rPh>
    <rPh sb="24" eb="26">
      <t>カンリ</t>
    </rPh>
    <rPh sb="34" eb="35">
      <t>トウ</t>
    </rPh>
    <rPh sb="38" eb="40">
      <t>センタク</t>
    </rPh>
    <rPh sb="44" eb="46">
      <t>センタク</t>
    </rPh>
    <phoneticPr fontId="1"/>
  </si>
  <si>
    <t>関連画像・
資料の保存</t>
    <rPh sb="0" eb="2">
      <t>カンレン</t>
    </rPh>
    <rPh sb="2" eb="4">
      <t>ガゾウ</t>
    </rPh>
    <rPh sb="6" eb="8">
      <t>シリョウ</t>
    </rPh>
    <rPh sb="9" eb="11">
      <t>ホゾン</t>
    </rPh>
    <phoneticPr fontId="1"/>
  </si>
  <si>
    <t>画面遷移</t>
    <rPh sb="0" eb="2">
      <t>ガメン</t>
    </rPh>
    <rPh sb="2" eb="4">
      <t>センイ</t>
    </rPh>
    <phoneticPr fontId="1"/>
  </si>
  <si>
    <t>管理項目
【対応者】</t>
  </si>
  <si>
    <t>システム使用時に遅延等が少ない等、ユーザがストレスを感じることなくシステムを利用できるレベルの性能を有すること。
（参考OS及びスペック　OS:MicrosoftWindowsServer2019、
　CPU:インテル Xeon3.4GHz、メモリ:16GB、補助記憶装置
　:HDD480GB）</t>
    <rPh sb="12" eb="13">
      <t>スク</t>
    </rPh>
    <rPh sb="15" eb="16">
      <t>ナド</t>
    </rPh>
    <rPh sb="38" eb="40">
      <t>リヨウ</t>
    </rPh>
    <rPh sb="130" eb="132">
      <t>ホジョ</t>
    </rPh>
    <phoneticPr fontId="1"/>
  </si>
  <si>
    <t>管理項目
【所在地区】</t>
    <rPh sb="6" eb="8">
      <t>ショザイ</t>
    </rPh>
    <rPh sb="8" eb="10">
      <t>チク</t>
    </rPh>
    <phoneticPr fontId="1"/>
  </si>
  <si>
    <t>履歴情報
管理</t>
    <rPh sb="0" eb="4">
      <t>リレキジ</t>
    </rPh>
    <rPh sb="5" eb="7">
      <t>カンリ</t>
    </rPh>
    <phoneticPr fontId="1"/>
  </si>
  <si>
    <t>送付支援機能</t>
    <rPh sb="0" eb="2">
      <t>ソウフ</t>
    </rPh>
    <rPh sb="2" eb="6">
      <t>シエンキ</t>
    </rPh>
    <phoneticPr fontId="1"/>
  </si>
  <si>
    <t>地図の印刷プレビューを表示できること。</t>
    <rPh sb="0" eb="2">
      <t>チズ</t>
    </rPh>
    <rPh sb="11" eb="13">
      <t>ヒョウジ</t>
    </rPh>
    <phoneticPr fontId="1"/>
  </si>
  <si>
    <t>空き家
情報管理</t>
    <rPh sb="0" eb="1">
      <t>ア</t>
    </rPh>
    <rPh sb="2" eb="3">
      <t>ヤ</t>
    </rPh>
    <rPh sb="4" eb="6">
      <t>ジョウホウ</t>
    </rPh>
    <rPh sb="6" eb="8">
      <t>カンリ</t>
    </rPh>
    <phoneticPr fontId="1"/>
  </si>
  <si>
    <t>データベース
ソフト</t>
  </si>
  <si>
    <t>空き家バンク
マスター</t>
    <rPh sb="0" eb="1">
      <t>ア</t>
    </rPh>
    <rPh sb="2" eb="3">
      <t>ヤ</t>
    </rPh>
    <phoneticPr fontId="1"/>
  </si>
  <si>
    <t>空き家データ
のレコード</t>
    <rPh sb="0" eb="1">
      <t>ア</t>
    </rPh>
    <rPh sb="2" eb="3">
      <t>ヤ</t>
    </rPh>
    <phoneticPr fontId="1"/>
  </si>
  <si>
    <t>対応日で検索する場合は、指定日以前、指定日以降、期間指定が可能であること。</t>
    <rPh sb="4" eb="6">
      <t>ケンサク</t>
    </rPh>
    <rPh sb="8" eb="10">
      <t>バアイ</t>
    </rPh>
    <phoneticPr fontId="1"/>
  </si>
  <si>
    <t>データ集計</t>
    <rPh sb="3" eb="5">
      <t>シュウケイ</t>
    </rPh>
    <phoneticPr fontId="1"/>
  </si>
  <si>
    <t>苦情・相談
受付票作成</t>
    <rPh sb="0" eb="2">
      <t>クジョウ</t>
    </rPh>
    <rPh sb="3" eb="5">
      <t>ソウダン</t>
    </rPh>
    <rPh sb="6" eb="9">
      <t>ウケツ</t>
    </rPh>
    <rPh sb="9" eb="11">
      <t>サクセイ</t>
    </rPh>
    <phoneticPr fontId="1"/>
  </si>
  <si>
    <t>ランク決定
票作成</t>
    <rPh sb="3" eb="5">
      <t>ケッテイ</t>
    </rPh>
    <rPh sb="7" eb="9">
      <t>サクセイ</t>
    </rPh>
    <phoneticPr fontId="1"/>
  </si>
  <si>
    <t>適正管理
依頼の作成</t>
    <rPh sb="0" eb="4">
      <t>テキセイカンリ</t>
    </rPh>
    <rPh sb="5" eb="7">
      <t>イライ</t>
    </rPh>
    <rPh sb="8" eb="10">
      <t>サクセイ</t>
    </rPh>
    <phoneticPr fontId="1"/>
  </si>
  <si>
    <t>共通項目
【入力】</t>
    <rPh sb="0" eb="2">
      <t>キョウツウ</t>
    </rPh>
    <rPh sb="2" eb="4">
      <t>コウモク</t>
    </rPh>
    <rPh sb="6" eb="8">
      <t>ニュウリョク</t>
    </rPh>
    <phoneticPr fontId="1"/>
  </si>
  <si>
    <t>管理項目
【大字】</t>
    <rPh sb="6" eb="8">
      <t>オオアザ</t>
    </rPh>
    <phoneticPr fontId="1"/>
  </si>
  <si>
    <t>・所在地区（行政区など）を別テーブル（行政区マスター
　）で管理できること。
・地区名は別テーブル（行政区マスター）からドロップ
　ダウンリスト等で選択による入力ができること。
・行政区マスターの内容は追加、編集、削除が行えるこ
　と。
（ただし、iniファイルによる管理等も可とし、必ずしも
　編集画面を設ける必要なはい）</t>
    <rPh sb="1" eb="3">
      <t>ショザイ</t>
    </rPh>
    <rPh sb="3" eb="5">
      <t>チク</t>
    </rPh>
    <rPh sb="6" eb="9">
      <t>ギョウセイク</t>
    </rPh>
    <rPh sb="13" eb="14">
      <t>ベツ</t>
    </rPh>
    <rPh sb="19" eb="22">
      <t>ギョウセイク</t>
    </rPh>
    <rPh sb="30" eb="32">
      <t>カンリ</t>
    </rPh>
    <rPh sb="98" eb="100">
      <t>ナイヨウ</t>
    </rPh>
    <rPh sb="101" eb="103">
      <t>ツイカ</t>
    </rPh>
    <rPh sb="104" eb="106">
      <t>ヘンシュウ</t>
    </rPh>
    <rPh sb="107" eb="109">
      <t>サクジョ</t>
    </rPh>
    <rPh sb="110" eb="111">
      <t>オコナ</t>
    </rPh>
    <rPh sb="134" eb="136">
      <t>カンリ</t>
    </rPh>
    <rPh sb="136" eb="137">
      <t>ナド</t>
    </rPh>
    <rPh sb="138" eb="139">
      <t>カ</t>
    </rPh>
    <rPh sb="142" eb="143">
      <t>カナラ</t>
    </rPh>
    <rPh sb="148" eb="150">
      <t>ヘンシュウ</t>
    </rPh>
    <rPh sb="150" eb="152">
      <t>ガメン</t>
    </rPh>
    <rPh sb="153" eb="154">
      <t>モウ</t>
    </rPh>
    <rPh sb="156" eb="158">
      <t>ヒツヨウ</t>
    </rPh>
    <phoneticPr fontId="1"/>
  </si>
  <si>
    <t>ユーザーが任意で管理項目の追加、削除、編集（データ型の変更）ができること。</t>
    <rPh sb="5" eb="7">
      <t>ニンイ</t>
    </rPh>
    <rPh sb="8" eb="12">
      <t>カンリコ</t>
    </rPh>
    <rPh sb="13" eb="15">
      <t>ツイカ</t>
    </rPh>
    <rPh sb="16" eb="18">
      <t>サクジョ</t>
    </rPh>
    <rPh sb="19" eb="21">
      <t>ヘンシュウ</t>
    </rPh>
    <rPh sb="25" eb="26">
      <t>ガタ</t>
    </rPh>
    <rPh sb="27" eb="29">
      <t>ヘンコウ</t>
    </rPh>
    <phoneticPr fontId="1"/>
  </si>
  <si>
    <t>管理項目
【苦情相談内容】</t>
  </si>
  <si>
    <t>空き家の管理は建物ごとではなく、一体利用している敷地に複数の空き家がある場合であっても、１件として管理することが可能であること。</t>
    <rPh sb="0" eb="1">
      <t>ア</t>
    </rPh>
    <rPh sb="2" eb="3">
      <t>ヤ</t>
    </rPh>
    <rPh sb="4" eb="6">
      <t>カンリ</t>
    </rPh>
    <rPh sb="7" eb="9">
      <t>タテモノ</t>
    </rPh>
    <rPh sb="16" eb="20">
      <t>イッタイ</t>
    </rPh>
    <rPh sb="24" eb="26">
      <t>シキチ</t>
    </rPh>
    <rPh sb="27" eb="29">
      <t>フクスウ</t>
    </rPh>
    <rPh sb="30" eb="31">
      <t>ア</t>
    </rPh>
    <rPh sb="32" eb="33">
      <t>ヤ</t>
    </rPh>
    <rPh sb="36" eb="38">
      <t>バアイ</t>
    </rPh>
    <rPh sb="45" eb="46">
      <t>ケン</t>
    </rPh>
    <rPh sb="49" eb="51">
      <t>カンリ</t>
    </rPh>
    <rPh sb="56" eb="58">
      <t>カノウ</t>
    </rPh>
    <phoneticPr fontId="1"/>
  </si>
  <si>
    <t>地図情報
表示画面</t>
    <rPh sb="0" eb="2">
      <t>チズ</t>
    </rPh>
    <rPh sb="2" eb="4">
      <t>ジョウホウ</t>
    </rPh>
    <rPh sb="5" eb="7">
      <t>ヒョウジ</t>
    </rPh>
    <rPh sb="7" eb="9">
      <t>ガメン</t>
    </rPh>
    <phoneticPr fontId="1"/>
  </si>
  <si>
    <t>空き家
情報管理
（続き）</t>
    <rPh sb="0" eb="1">
      <t>ア</t>
    </rPh>
    <rPh sb="2" eb="3">
      <t>ヤ</t>
    </rPh>
    <rPh sb="4" eb="6">
      <t>ジョウホウ</t>
    </rPh>
    <rPh sb="6" eb="8">
      <t>カンリ</t>
    </rPh>
    <rPh sb="10" eb="11">
      <t>ツヅ</t>
    </rPh>
    <phoneticPr fontId="1"/>
  </si>
  <si>
    <t>空き家管理番号</t>
    <rPh sb="0" eb="1">
      <t>ア</t>
    </rPh>
    <rPh sb="2" eb="3">
      <t>ヤ</t>
    </rPh>
    <rPh sb="3" eb="5">
      <t>カンリ</t>
    </rPh>
    <rPh sb="5" eb="7">
      <t>バンゴウ</t>
    </rPh>
    <phoneticPr fontId="1"/>
  </si>
  <si>
    <t>所有者の追加、編集、削除が行えること。</t>
  </si>
  <si>
    <t>履歴の追加、編集、削除が行えること。</t>
  </si>
  <si>
    <t>チェック欄</t>
    <rPh sb="4" eb="5">
      <t>ラン</t>
    </rPh>
    <phoneticPr fontId="1"/>
  </si>
  <si>
    <t>空き家を覚知した日付（期間）又は空き家が解消された日付（期間）を指定し、所在地区（行政区マスターの地区）ごとに件数の集計ができること。
日付（期間）の指定については、指定日以前、指定日以降、２つの指定日間でしていできること。</t>
    <rPh sb="0" eb="1">
      <t>ア</t>
    </rPh>
    <rPh sb="2" eb="3">
      <t>ヤ</t>
    </rPh>
    <rPh sb="4" eb="6">
      <t>カクチ</t>
    </rPh>
    <rPh sb="8" eb="10">
      <t>ヒヅケ</t>
    </rPh>
    <rPh sb="14" eb="15">
      <t>マタ</t>
    </rPh>
    <rPh sb="16" eb="17">
      <t>ア</t>
    </rPh>
    <rPh sb="18" eb="19">
      <t>ヤ</t>
    </rPh>
    <rPh sb="20" eb="22">
      <t>カイショウ</t>
    </rPh>
    <rPh sb="25" eb="27">
      <t>ヒヅケ</t>
    </rPh>
    <rPh sb="28" eb="30">
      <t>キカン</t>
    </rPh>
    <rPh sb="32" eb="34">
      <t>シテイ</t>
    </rPh>
    <rPh sb="55" eb="57">
      <t>ケンスウ</t>
    </rPh>
    <rPh sb="58" eb="60">
      <t>シュウケイ</t>
    </rPh>
    <rPh sb="68" eb="70">
      <t>ヒヅケ</t>
    </rPh>
    <rPh sb="71" eb="73">
      <t>キカン</t>
    </rPh>
    <rPh sb="75" eb="77">
      <t>シテイ</t>
    </rPh>
    <rPh sb="83" eb="86">
      <t>シテイビ</t>
    </rPh>
    <rPh sb="86" eb="88">
      <t>イゼン</t>
    </rPh>
    <rPh sb="89" eb="92">
      <t>シテイビ</t>
    </rPh>
    <rPh sb="92" eb="94">
      <t>イコウ</t>
    </rPh>
    <rPh sb="98" eb="101">
      <t>シテイビ</t>
    </rPh>
    <rPh sb="101" eb="102">
      <t>カン</t>
    </rPh>
    <phoneticPr fontId="1"/>
  </si>
  <si>
    <t>特定空家等の認定状況によって、地図上のマーカーの色（又はシンボル）を設定できること。</t>
    <rPh sb="0" eb="5">
      <t>トクテイア</t>
    </rPh>
    <rPh sb="6" eb="10">
      <t>ニンテイ</t>
    </rPh>
    <rPh sb="15" eb="18">
      <t>チズ</t>
    </rPh>
    <phoneticPr fontId="1"/>
  </si>
  <si>
    <t>（様式第３号）</t>
    <rPh sb="1" eb="3">
      <t>ヨウシキ</t>
    </rPh>
    <rPh sb="3" eb="4">
      <t>ダイ</t>
    </rPh>
    <rPh sb="5" eb="6">
      <t>ゴウ</t>
    </rPh>
    <phoneticPr fontId="1"/>
  </si>
  <si>
    <t>・苦情・相談、現況調査、ランク変更、通知送付などの
　対応区分を管理できること。
・対応区分は別テーブル（対応区分マスター）で管理し、
　ドロップダウンリスト等で選択による入力ができること
・対応区分マスターの内容は追加、編集、削除が行えるこ
　と。（ただし、iniファイルによる管理等も可とし、必ず
　しも編集画面を設ける必要なはい）</t>
    <rPh sb="1" eb="3">
      <t>クジョウ</t>
    </rPh>
    <rPh sb="4" eb="6">
      <t>ソウダン</t>
    </rPh>
    <rPh sb="7" eb="11">
      <t>ゲンキ</t>
    </rPh>
    <rPh sb="15" eb="17">
      <t>ヘン</t>
    </rPh>
    <rPh sb="18" eb="22">
      <t>ツウチソ</t>
    </rPh>
    <rPh sb="27" eb="29">
      <t>タイオウ</t>
    </rPh>
    <rPh sb="29" eb="31">
      <t>クブン</t>
    </rPh>
    <rPh sb="32" eb="34">
      <t>カンリ</t>
    </rPh>
    <rPh sb="42" eb="44">
      <t>タイオウ</t>
    </rPh>
    <rPh sb="53" eb="55">
      <t>タイオウ</t>
    </rPh>
    <rPh sb="142" eb="143">
      <t>トウ</t>
    </rPh>
    <phoneticPr fontId="1"/>
  </si>
  <si>
    <t>必須項目</t>
    <rPh sb="0" eb="2">
      <t>ヒッス</t>
    </rPh>
    <rPh sb="2" eb="4">
      <t>コウモク</t>
    </rPh>
    <phoneticPr fontId="1"/>
  </si>
  <si>
    <t>・苦情種別を管理できること。
・苦情の種別は、発注者が提供する「苦情相談マスター」
　の「家屋の倒壊」「部材落下」「部材の飛散」「塀・付
　帯設備等の危険」「雑草の繁茂」「樹木の越境」「火災
　の恐れ」「防犯の恐れ」「動物の住み着き」「虫の発
　生」「ゴミ・物品の放置・投棄・散乱」「悪臭の発生」
　「相続に関する相談」「空き家の管理に関する相談」
　「その他」など。
・苦情項目ごとにチェックボックスで選択するものとし、
　複数選択が可能であること。
（□雑草・樹木の繁茂　□ゴミの放置　□家屋の倒壊危険
　…のような入力画面とし、それぞれ独立したフラグ項目
　を設けて管理する）
※苦情の種別については、ユーザが追加、編集、削除する
　ことが出来なくても良い。</t>
    <rPh sb="6" eb="8">
      <t>カンリ</t>
    </rPh>
    <rPh sb="16" eb="18">
      <t>クジョウ</t>
    </rPh>
    <rPh sb="19" eb="21">
      <t>シュベツ</t>
    </rPh>
    <rPh sb="186" eb="188">
      <t>クジョウ</t>
    </rPh>
    <rPh sb="188" eb="190">
      <t>コウモク</t>
    </rPh>
    <rPh sb="202" eb="204">
      <t>センタク</t>
    </rPh>
    <rPh sb="213" eb="217">
      <t>フクスウ</t>
    </rPh>
    <rPh sb="218" eb="220">
      <t>カノウ</t>
    </rPh>
    <rPh sb="229" eb="231">
      <t>ザッソウ</t>
    </rPh>
    <rPh sb="232" eb="234">
      <t>ジュモク</t>
    </rPh>
    <rPh sb="235" eb="237">
      <t>ハンモ</t>
    </rPh>
    <rPh sb="242" eb="244">
      <t>ホウ</t>
    </rPh>
    <rPh sb="246" eb="248">
      <t>カオク</t>
    </rPh>
    <rPh sb="249" eb="251">
      <t>トウカイ</t>
    </rPh>
    <rPh sb="251" eb="252">
      <t>アブナ</t>
    </rPh>
    <rPh sb="260" eb="262">
      <t>ニュウリョク</t>
    </rPh>
    <rPh sb="262" eb="264">
      <t>ガメン</t>
    </rPh>
    <rPh sb="271" eb="273">
      <t>ドクリツ</t>
    </rPh>
    <rPh sb="278" eb="279">
      <t>コウ</t>
    </rPh>
    <rPh sb="283" eb="284">
      <t>モウ</t>
    </rPh>
    <rPh sb="286" eb="288">
      <t>カンリ</t>
    </rPh>
    <rPh sb="308" eb="310">
      <t>ツイカ</t>
    </rPh>
    <rPh sb="311" eb="313">
      <t>ヘンシュウ</t>
    </rPh>
    <rPh sb="314" eb="316">
      <t>サクジョ</t>
    </rPh>
    <rPh sb="323" eb="325">
      <t>デキ</t>
    </rPh>
    <rPh sb="329" eb="331">
      <t>ヨ</t>
    </rPh>
    <phoneticPr fontId="1"/>
  </si>
  <si>
    <t>地物が保有する属性を基に地物を1色ずつ色塗りすることができること。</t>
  </si>
  <si>
    <t>項目数</t>
    <rPh sb="0" eb="3">
      <t>コウモ</t>
    </rPh>
    <phoneticPr fontId="1"/>
  </si>
  <si>
    <t>空き家データ１件ごとの管理項目として、空き家の大字、文書フォルダ番号、空き家を覚知した理由、空き家バンク登録状況、所有者不存在フラグ、伝言データを登録、修正、削除できること。（任意項目）</t>
    <rPh sb="88" eb="90">
      <t>ニンイ</t>
    </rPh>
    <phoneticPr fontId="1"/>
  </si>
  <si>
    <t>システム機能評点数</t>
    <rPh sb="4" eb="6">
      <t>キノウ</t>
    </rPh>
    <rPh sb="6" eb="9">
      <t>ヒョウ</t>
    </rPh>
    <phoneticPr fontId="1"/>
  </si>
  <si>
    <t>大字、小字等のエリアを地図上に描画し、描画したエリア内の空き家を抽出できること。</t>
    <rPh sb="0" eb="2">
      <t>オオアザ</t>
    </rPh>
    <rPh sb="3" eb="5">
      <t>コアザ</t>
    </rPh>
    <rPh sb="5" eb="6">
      <t>ナド</t>
    </rPh>
    <rPh sb="11" eb="14">
      <t>チズジョウ</t>
    </rPh>
    <rPh sb="15" eb="17">
      <t>ビョウガ</t>
    </rPh>
    <rPh sb="19" eb="21">
      <t>ビョウガ</t>
    </rPh>
    <rPh sb="26" eb="27">
      <t>ナイ</t>
    </rPh>
    <rPh sb="28" eb="29">
      <t>ア</t>
    </rPh>
    <rPh sb="30" eb="31">
      <t>ヤ</t>
    </rPh>
    <rPh sb="32" eb="34">
      <t>チュウシュツ</t>
    </rPh>
    <phoneticPr fontId="1"/>
  </si>
  <si>
    <t>下妻市役所３階サーバー室内の情報主管課が指定するサーバーラックに設置できるラック型であること。
（コンソールもラックマウント型とする）</t>
  </si>
  <si>
    <t>UPS及びバックアップ機器を付帯し、停電時のデータ保全、及び障害発生時のデータ復旧ができる機能を有すること。
なお、UPS及びバックアップ機器はラックマウント型でなくても可とするが、サーバ、コンソール、UPS、バックアップ機器で使用できるユニット数は最大８ユニットとし、ラック内に収まること。</t>
    <rPh sb="32" eb="34">
      <t>ハッセイ</t>
    </rPh>
    <rPh sb="85" eb="86">
      <t>カ</t>
    </rPh>
    <phoneticPr fontId="1"/>
  </si>
  <si>
    <t>ウィルス対策ソフト等を導入し、コンピュータウィルスの感染等の防止策を設けること。</t>
    <rPh sb="32" eb="33">
      <t>サク</t>
    </rPh>
    <rPh sb="34" eb="35">
      <t>モウ</t>
    </rPh>
    <phoneticPr fontId="1"/>
  </si>
  <si>
    <t>市職員が使用する内部情報系ネットワークに接続された職員端末（ノートパソコン）をクライアントとして使用できること。
※職員端末OS及びスペック：OS:Microsoft Windows 10 
  Pro(64bit)、CPU:インテル Core i5-1235U（12th Gen）
  1.30 GHz、メモリ:8GB、記憶装置:HDD240GB</t>
  </si>
  <si>
    <t>期間を指定し、相談受付、現況調査、通知送付の件数を集計することができること。</t>
    <rPh sb="3" eb="5">
      <t>シテイ</t>
    </rPh>
    <rPh sb="7" eb="9">
      <t>ソウダン</t>
    </rPh>
    <rPh sb="9" eb="11">
      <t>ウケツケ</t>
    </rPh>
    <rPh sb="22" eb="24">
      <t>ケンスウ</t>
    </rPh>
    <rPh sb="25" eb="27">
      <t>シュウケイ</t>
    </rPh>
    <phoneticPr fontId="1"/>
  </si>
  <si>
    <t>クライアントPCには、システムのクライアント用プログラムをインストールしてシステムを利用するかWEBブラウザからシステムを利用するものとし、ユーザーがストレスを感じないよう遅延の少ないクライアント環境を構築すること。</t>
    <rPh sb="22" eb="23">
      <t>ヨウ</t>
    </rPh>
    <rPh sb="42" eb="44">
      <t>リヨウ</t>
    </rPh>
    <rPh sb="61" eb="63">
      <t>リヨウ</t>
    </rPh>
    <rPh sb="80" eb="81">
      <t>カン</t>
    </rPh>
    <rPh sb="86" eb="88">
      <t>チエン</t>
    </rPh>
    <rPh sb="89" eb="90">
      <t>スク</t>
    </rPh>
    <rPh sb="98" eb="100">
      <t>カンキョウ</t>
    </rPh>
    <rPh sb="101" eb="103">
      <t>コウチク</t>
    </rPh>
    <phoneticPr fontId="1"/>
  </si>
  <si>
    <t>クライアントPCは3台以上が同時接続し、利用できること。</t>
    <rPh sb="10" eb="11">
      <t>ダイ</t>
    </rPh>
    <rPh sb="11" eb="13">
      <t>イジョウ</t>
    </rPh>
    <rPh sb="14" eb="16">
      <t>ドウジ</t>
    </rPh>
    <rPh sb="16" eb="18">
      <t>セツゾク</t>
    </rPh>
    <rPh sb="20" eb="22">
      <t>リヨウ</t>
    </rPh>
    <phoneticPr fontId="1"/>
  </si>
  <si>
    <t>システムの利用に必要なアプリケーション、ライブラリ等のプログラムは受託者がクライアントPCにインストールすること。</t>
    <rPh sb="25" eb="26">
      <t>トウ</t>
    </rPh>
    <rPh sb="33" eb="36">
      <t>ジュタクシャ</t>
    </rPh>
    <phoneticPr fontId="1"/>
  </si>
  <si>
    <t>下妻市役所内、市役所担当課の執務室内のクライアントPC（職員端末）から内部情報系LAN（無線）によりシステムが利用できること。</t>
  </si>
  <si>
    <t>データベースはＳＱＬ型とすること。</t>
    <rPh sb="10" eb="11">
      <t>ガタ</t>
    </rPh>
    <phoneticPr fontId="1"/>
  </si>
  <si>
    <t>データベースは、Microsoft SQLserver、SunMicrosystem Oracle等、一般的に普及されているものを用いること。</t>
    <rPh sb="49" eb="50">
      <t>トウ</t>
    </rPh>
    <rPh sb="51" eb="54">
      <t>イッパンテキ</t>
    </rPh>
    <rPh sb="55" eb="57">
      <t>フキュウ</t>
    </rPh>
    <rPh sb="65" eb="66">
      <t>モチ</t>
    </rPh>
    <phoneticPr fontId="1"/>
  </si>
  <si>
    <t>導入実績の多い一般的な地図ソフトを用いること。</t>
    <rPh sb="0" eb="4">
      <t>ドウニ</t>
    </rPh>
    <rPh sb="5" eb="6">
      <t>オオ</t>
    </rPh>
    <rPh sb="7" eb="10">
      <t>イッパンテキ</t>
    </rPh>
    <rPh sb="11" eb="13">
      <t>チズ</t>
    </rPh>
    <rPh sb="17" eb="18">
      <t>モチ</t>
    </rPh>
    <phoneticPr fontId="1"/>
  </si>
  <si>
    <t>ユーザー権限ごとに利用できる機能に制限を設けることができること。</t>
    <rPh sb="4" eb="6">
      <t>ケンゲン</t>
    </rPh>
    <rPh sb="9" eb="11">
      <t>リヨウ</t>
    </rPh>
    <rPh sb="14" eb="16">
      <t>キノウ</t>
    </rPh>
    <rPh sb="17" eb="19">
      <t>セイゲン</t>
    </rPh>
    <rPh sb="20" eb="21">
      <t>モウ</t>
    </rPh>
    <phoneticPr fontId="1"/>
  </si>
  <si>
    <t>ユーザー権限ごとの制限は操作ボタンごとに設定できること。</t>
    <rPh sb="4" eb="8">
      <t>ケンゲ</t>
    </rPh>
    <rPh sb="9" eb="11">
      <t>セイゲン</t>
    </rPh>
    <rPh sb="20" eb="22">
      <t>セッテイ</t>
    </rPh>
    <phoneticPr fontId="1"/>
  </si>
  <si>
    <t>重複していない管理番号を自動附番して管理すること。</t>
    <rPh sb="0" eb="2">
      <t>チョウフク</t>
    </rPh>
    <rPh sb="7" eb="9">
      <t>カンリ</t>
    </rPh>
    <rPh sb="9" eb="11">
      <t>バンゴウ</t>
    </rPh>
    <rPh sb="18" eb="20">
      <t>カンリ</t>
    </rPh>
    <phoneticPr fontId="1"/>
  </si>
  <si>
    <t>空き家データ１件ごとの管理項目として、空き家の所在地区、住所、空き家ランク、特定空家等の認定状況、管理不全空家等の認定状況、空き家の覚知日、空き家の解消日、備考を登録、修正、削除できること。（必須項目）</t>
    <rPh sb="0" eb="1">
      <t>ア</t>
    </rPh>
    <rPh sb="2" eb="3">
      <t>ヤ</t>
    </rPh>
    <rPh sb="7" eb="8">
      <t>ケン</t>
    </rPh>
    <rPh sb="19" eb="20">
      <t>ア</t>
    </rPh>
    <rPh sb="21" eb="22">
      <t>ヤ</t>
    </rPh>
    <rPh sb="23" eb="27">
      <t>ショザ</t>
    </rPh>
    <rPh sb="28" eb="30">
      <t>ジュウショ</t>
    </rPh>
    <rPh sb="31" eb="32">
      <t>ア</t>
    </rPh>
    <rPh sb="33" eb="34">
      <t>ヤ</t>
    </rPh>
    <rPh sb="38" eb="42">
      <t>トクテイ</t>
    </rPh>
    <rPh sb="42" eb="43">
      <t>トウ</t>
    </rPh>
    <rPh sb="44" eb="48">
      <t>ニンテイ</t>
    </rPh>
    <rPh sb="49" eb="53">
      <t>カンリフ</t>
    </rPh>
    <rPh sb="53" eb="55">
      <t>アキヤ</t>
    </rPh>
    <rPh sb="55" eb="56">
      <t>トウ</t>
    </rPh>
    <rPh sb="57" eb="61">
      <t>ニンテイ</t>
    </rPh>
    <rPh sb="62" eb="63">
      <t>ア</t>
    </rPh>
    <rPh sb="64" eb="65">
      <t>ヤ</t>
    </rPh>
    <rPh sb="66" eb="68">
      <t>カクチ</t>
    </rPh>
    <rPh sb="68" eb="69">
      <t>ニチ</t>
    </rPh>
    <rPh sb="70" eb="71">
      <t>ア</t>
    </rPh>
    <rPh sb="72" eb="73">
      <t>ヤ</t>
    </rPh>
    <rPh sb="74" eb="77">
      <t>カイシ</t>
    </rPh>
    <rPh sb="78" eb="80">
      <t>ビコウ</t>
    </rPh>
    <rPh sb="81" eb="83">
      <t>トウロク</t>
    </rPh>
    <rPh sb="84" eb="86">
      <t>シュウセイ</t>
    </rPh>
    <rPh sb="87" eb="89">
      <t>サクジョ</t>
    </rPh>
    <rPh sb="96" eb="98">
      <t>ヒッス</t>
    </rPh>
    <rPh sb="98" eb="100">
      <t>コウモク</t>
    </rPh>
    <phoneticPr fontId="1"/>
  </si>
  <si>
    <t>ユーザーが任意で管理項目の追加、削除、編集（データ型の変更等）ができること。</t>
    <rPh sb="5" eb="7">
      <t>ニンイ</t>
    </rPh>
    <rPh sb="8" eb="12">
      <t>カンリコ</t>
    </rPh>
    <rPh sb="13" eb="15">
      <t>ツイカ</t>
    </rPh>
    <rPh sb="16" eb="18">
      <t>サクジョ</t>
    </rPh>
    <rPh sb="19" eb="21">
      <t>ヘンシュウ</t>
    </rPh>
    <rPh sb="25" eb="26">
      <t>ガタ</t>
    </rPh>
    <rPh sb="27" eb="29">
      <t>ヘンコウ</t>
    </rPh>
    <rPh sb="29" eb="30">
      <t>トウ</t>
    </rPh>
    <phoneticPr fontId="1"/>
  </si>
  <si>
    <t>空き家の写真(1枚)を登録し、空き家情報表示画面に表示可能であること。
また、登録する写真は更新が可能であること。</t>
    <rPh sb="0" eb="1">
      <t>ア</t>
    </rPh>
    <rPh sb="2" eb="3">
      <t>ヤ</t>
    </rPh>
    <rPh sb="4" eb="6">
      <t>シャシン</t>
    </rPh>
    <rPh sb="8" eb="9">
      <t>マイ</t>
    </rPh>
    <rPh sb="11" eb="13">
      <t>トウロク</t>
    </rPh>
    <rPh sb="15" eb="16">
      <t>ア</t>
    </rPh>
    <rPh sb="17" eb="18">
      <t>ヤ</t>
    </rPh>
    <rPh sb="18" eb="20">
      <t>ジョウホウ</t>
    </rPh>
    <rPh sb="20" eb="22">
      <t>ヒョウジ</t>
    </rPh>
    <rPh sb="22" eb="24">
      <t>ガメン</t>
    </rPh>
    <rPh sb="25" eb="27">
      <t>ヒョウジ</t>
    </rPh>
    <rPh sb="27" eb="29">
      <t>カノウ</t>
    </rPh>
    <rPh sb="39" eb="41">
      <t>トウロク</t>
    </rPh>
    <rPh sb="43" eb="45">
      <t>シャシン</t>
    </rPh>
    <rPh sb="46" eb="48">
      <t>コウシン</t>
    </rPh>
    <rPh sb="49" eb="51">
      <t>カノウ</t>
    </rPh>
    <phoneticPr fontId="1"/>
  </si>
  <si>
    <t>・所在地区（大字単位）を別テーブル（大字マスター）で
　管理できること。
・大字は別テーブル（大字マスター）からドロップ
　ダウンリスト等で選択による入力ができること。
・大字マスターの内容は追加、編集、削除が行えること。
（ただし、iniファイルによる管理等も可とし、必ずしも
　編集画面を設ける必要なはい）</t>
    <rPh sb="1" eb="3">
      <t>ショザイ</t>
    </rPh>
    <rPh sb="3" eb="5">
      <t>チク</t>
    </rPh>
    <rPh sb="6" eb="8">
      <t>オオアザ</t>
    </rPh>
    <rPh sb="8" eb="10">
      <t>タンイ</t>
    </rPh>
    <rPh sb="12" eb="13">
      <t>ベツ</t>
    </rPh>
    <rPh sb="18" eb="20">
      <t>オオアザ</t>
    </rPh>
    <rPh sb="28" eb="30">
      <t>カンリ</t>
    </rPh>
    <rPh sb="86" eb="88">
      <t>オオアザ</t>
    </rPh>
    <phoneticPr fontId="1"/>
  </si>
  <si>
    <t/>
  </si>
  <si>
    <t>空き家の所在する住所は、大字マスターから選択による入力ができること。（大字部分のみ、地番等はべた打ち入力で良い）</t>
    <rPh sb="0" eb="1">
      <t>ア</t>
    </rPh>
    <rPh sb="2" eb="3">
      <t>ヤ</t>
    </rPh>
    <rPh sb="4" eb="6">
      <t>ショザイ</t>
    </rPh>
    <rPh sb="8" eb="10">
      <t>ジュウショ</t>
    </rPh>
    <rPh sb="12" eb="14">
      <t>オオアザ</t>
    </rPh>
    <rPh sb="20" eb="22">
      <t>センタク</t>
    </rPh>
    <rPh sb="25" eb="27">
      <t>ニュウリョク</t>
    </rPh>
    <rPh sb="35" eb="37">
      <t>オオアザ</t>
    </rPh>
    <rPh sb="37" eb="39">
      <t>ブブン</t>
    </rPh>
    <rPh sb="42" eb="44">
      <t>チバン</t>
    </rPh>
    <rPh sb="44" eb="45">
      <t>トウ</t>
    </rPh>
    <rPh sb="48" eb="49">
      <t>ウ</t>
    </rPh>
    <rPh sb="50" eb="52">
      <t>ニュウリョク</t>
    </rPh>
    <rPh sb="53" eb="54">
      <t>ヨ</t>
    </rPh>
    <phoneticPr fontId="1"/>
  </si>
  <si>
    <t>障害時などにバックアップデータからデータの復元を行うことができること。</t>
  </si>
  <si>
    <t>特定空家等の認定状況をブール型データで管理できること。</t>
    <rPh sb="0" eb="4">
      <t>トクテイ</t>
    </rPh>
    <rPh sb="4" eb="5">
      <t>トウ</t>
    </rPh>
    <rPh sb="6" eb="8">
      <t>ニンテイ</t>
    </rPh>
    <rPh sb="8" eb="10">
      <t>ジョウキョウ</t>
    </rPh>
    <rPh sb="19" eb="21">
      <t>カンリ</t>
    </rPh>
    <phoneticPr fontId="1"/>
  </si>
  <si>
    <t>上記の集計結果から苦情集計表を作成し、印刷することができること。</t>
    <rPh sb="0" eb="2">
      <t>ジョウキ</t>
    </rPh>
    <rPh sb="3" eb="5">
      <t>シュウケイ</t>
    </rPh>
    <rPh sb="5" eb="7">
      <t>ケッカ</t>
    </rPh>
    <rPh sb="9" eb="11">
      <t>クジョウ</t>
    </rPh>
    <rPh sb="11" eb="15">
      <t>シュウケ</t>
    </rPh>
    <rPh sb="15" eb="17">
      <t>サクセイ</t>
    </rPh>
    <rPh sb="19" eb="21">
      <t>インサツ</t>
    </rPh>
    <phoneticPr fontId="1"/>
  </si>
  <si>
    <t>管理不全空家等の認定状況をブール型データで管理できること。</t>
    <rPh sb="0" eb="4">
      <t>カンリフ</t>
    </rPh>
    <rPh sb="4" eb="6">
      <t>アキヤ</t>
    </rPh>
    <rPh sb="6" eb="7">
      <t>トウ</t>
    </rPh>
    <phoneticPr fontId="1"/>
  </si>
  <si>
    <t>・空き家ランクを別テーブル（空き家ランクマスター）で
　管理できること。
・空き家ランクは別テーブル（空き家ランクマスター）
　からドロップダウンリスト等で選択による入力ができる
　こと。
・空き家ランクマスターの内容は追加、編集、削除が行え
　ること。
（ただし、iniファイルによる管理等も可とし、必ずしも
　編集画面を設ける必要なはい）</t>
    <rPh sb="1" eb="2">
      <t>ア</t>
    </rPh>
    <rPh sb="3" eb="4">
      <t>ヤ</t>
    </rPh>
    <rPh sb="28" eb="30">
      <t>カンリ</t>
    </rPh>
    <rPh sb="96" eb="97">
      <t>ア</t>
    </rPh>
    <rPh sb="98" eb="99">
      <t>ヤ</t>
    </rPh>
    <phoneticPr fontId="1"/>
  </si>
  <si>
    <t>空き家を覚知した日付を管理できること。</t>
    <rPh sb="0" eb="1">
      <t>ア</t>
    </rPh>
    <rPh sb="2" eb="3">
      <t>ヤ</t>
    </rPh>
    <rPh sb="4" eb="6">
      <t>カクチ</t>
    </rPh>
    <rPh sb="8" eb="10">
      <t>ヒヅケ</t>
    </rPh>
    <rPh sb="11" eb="13">
      <t>カンリ</t>
    </rPh>
    <phoneticPr fontId="1"/>
  </si>
  <si>
    <t>空き家を覚知した日付が不詳のデータは文字列で管理できること。
（日付型覚知日と別に文字列型の「覚知メモ等」のフィールドを設け「令和６年月日不詳」などを格納することでも可）</t>
    <rPh sb="32" eb="34">
      <t>ヒヅケ</t>
    </rPh>
    <rPh sb="34" eb="35">
      <t>ガタ</t>
    </rPh>
    <rPh sb="37" eb="38">
      <t>ニチ</t>
    </rPh>
    <rPh sb="39" eb="40">
      <t>ベツ</t>
    </rPh>
    <rPh sb="41" eb="44">
      <t>モジレツ</t>
    </rPh>
    <rPh sb="44" eb="45">
      <t>ガタ</t>
    </rPh>
    <rPh sb="47" eb="49">
      <t>カクチ</t>
    </rPh>
    <rPh sb="51" eb="52">
      <t>トウ</t>
    </rPh>
    <rPh sb="60" eb="61">
      <t>モウ</t>
    </rPh>
    <rPh sb="75" eb="77">
      <t>カクノウ</t>
    </rPh>
    <rPh sb="83" eb="84">
      <t>カ</t>
    </rPh>
    <phoneticPr fontId="1"/>
  </si>
  <si>
    <t>空き家が解消された日付を管理できること。
（未だ解消されていない空き家についてはnull等の入力ができること）</t>
    <rPh sb="0" eb="1">
      <t>ア</t>
    </rPh>
    <rPh sb="2" eb="3">
      <t>ヤ</t>
    </rPh>
    <rPh sb="4" eb="6">
      <t>カイショウ</t>
    </rPh>
    <rPh sb="9" eb="11">
      <t>ヒヅケ</t>
    </rPh>
    <rPh sb="12" eb="14">
      <t>カンリ</t>
    </rPh>
    <rPh sb="22" eb="23">
      <t>マ</t>
    </rPh>
    <rPh sb="24" eb="26">
      <t>カイショウ</t>
    </rPh>
    <rPh sb="32" eb="33">
      <t>ア</t>
    </rPh>
    <rPh sb="34" eb="35">
      <t>ヤ</t>
    </rPh>
    <rPh sb="44" eb="45">
      <t>トウ</t>
    </rPh>
    <rPh sb="46" eb="48">
      <t>ニュウリョク</t>
    </rPh>
    <phoneticPr fontId="1"/>
  </si>
  <si>
    <t>空き家に関するメモを管理できること。
備考欄はフリーの文字入力とし、改行も入力可能であること。</t>
    <rPh sb="0" eb="1">
      <t>ア</t>
    </rPh>
    <rPh sb="2" eb="3">
      <t>ヤ</t>
    </rPh>
    <rPh sb="4" eb="5">
      <t>カン</t>
    </rPh>
    <rPh sb="10" eb="12">
      <t>カンリ</t>
    </rPh>
    <rPh sb="19" eb="21">
      <t>ビコウ</t>
    </rPh>
    <rPh sb="21" eb="22">
      <t>ラン</t>
    </rPh>
    <phoneticPr fontId="1"/>
  </si>
  <si>
    <t>空き家に関する重要なコメントを入力でき、データが入力されている空き家情報を開いた際にポップアップで特記事項を表示することができること。
なお、特記事項はフリーの文字列力とし、改行も入力可能であること。</t>
    <rPh sb="0" eb="1">
      <t>ア</t>
    </rPh>
    <rPh sb="2" eb="3">
      <t>ヤ</t>
    </rPh>
    <rPh sb="4" eb="5">
      <t>カン</t>
    </rPh>
    <rPh sb="7" eb="9">
      <t>ジュウヨウ</t>
    </rPh>
    <rPh sb="15" eb="17">
      <t>ニュウリョク</t>
    </rPh>
    <rPh sb="24" eb="26">
      <t>ニュウリョク</t>
    </rPh>
    <rPh sb="31" eb="32">
      <t>ア</t>
    </rPh>
    <rPh sb="33" eb="36">
      <t>ヤジ</t>
    </rPh>
    <rPh sb="37" eb="38">
      <t>ヒラ</t>
    </rPh>
    <rPh sb="40" eb="42">
      <t>サ</t>
    </rPh>
    <rPh sb="49" eb="53">
      <t>トッキジ</t>
    </rPh>
    <rPh sb="54" eb="56">
      <t>ヒョウジ</t>
    </rPh>
    <rPh sb="71" eb="75">
      <t>トッキジ</t>
    </rPh>
    <phoneticPr fontId="1"/>
  </si>
  <si>
    <t>空き家登録情報画面から、空き家の座標を数値で入力して位置の登録又は修正ができること。</t>
    <rPh sb="12" eb="13">
      <t>ア</t>
    </rPh>
    <rPh sb="14" eb="15">
      <t>ヤ</t>
    </rPh>
    <rPh sb="16" eb="18">
      <t>ザヒョウ</t>
    </rPh>
    <rPh sb="19" eb="21">
      <t>スウチ</t>
    </rPh>
    <rPh sb="22" eb="24">
      <t>ニュウリョク</t>
    </rPh>
    <rPh sb="26" eb="28">
      <t>イチ</t>
    </rPh>
    <rPh sb="29" eb="31">
      <t>トウロク</t>
    </rPh>
    <rPh sb="31" eb="32">
      <t>マタ</t>
    </rPh>
    <rPh sb="33" eb="35">
      <t>シュウセイ</t>
    </rPh>
    <phoneticPr fontId="1"/>
  </si>
  <si>
    <t>合　　計</t>
    <rPh sb="0" eb="1">
      <t>ゴウ</t>
    </rPh>
    <rPh sb="3" eb="4">
      <t>ケイ</t>
    </rPh>
    <phoneticPr fontId="1"/>
  </si>
  <si>
    <t>空き家情報表示画面から履歴を時系列で表示することができること。
（履歴一覧画面への遷移、モーダルなウィンドウで履歴一覧等を表示する、空き家情報表示画面に履歴情報タブを設けて表示する等でも可とする）
※履歴情報の表示画面は、履歴情報の管理画面と同一でも可</t>
    <rPh sb="37" eb="39">
      <t>ガメン</t>
    </rPh>
    <rPh sb="41" eb="43">
      <t>センイ</t>
    </rPh>
    <rPh sb="55" eb="57">
      <t>リレキ</t>
    </rPh>
    <rPh sb="76" eb="78">
      <t>リレキ</t>
    </rPh>
    <rPh sb="105" eb="109">
      <t>ヒョウジ</t>
    </rPh>
    <rPh sb="111" eb="116">
      <t>リレキジ</t>
    </rPh>
    <phoneticPr fontId="1"/>
  </si>
  <si>
    <t>空き家情報表示画面から履歴情報の管理画面に遷移できること。
（空き家情報表示画面からモーダルなウィンドウで履歴管理画面を開く、空き家情報表示画面に履歴情報管理タブを設ける等で空き家情報と履歴情報の管理画面が一体となっているものも可とする）</t>
    <rPh sb="53" eb="55">
      <t>リレキ</t>
    </rPh>
    <rPh sb="73" eb="75">
      <t>リレキ</t>
    </rPh>
    <rPh sb="77" eb="79">
      <t>カンリ</t>
    </rPh>
    <phoneticPr fontId="1"/>
  </si>
  <si>
    <t>空き家情報表示画面から地図画面に双方向で遷移できること。
（地図画面に空き家情報表示画面をモーダルなウィンドウ等で重ねて表示する方式も可とする）</t>
    <rPh sb="16" eb="19">
      <t>ソウホウコウ</t>
    </rPh>
    <rPh sb="55" eb="56">
      <t>トウ</t>
    </rPh>
    <rPh sb="57" eb="58">
      <t>カサ</t>
    </rPh>
    <phoneticPr fontId="1"/>
  </si>
  <si>
    <t>空き家の所在地区、住所、空き家ランク、特定空家等の認定状況、管理不全空家等の認定状況、空き家の覚知日、空き家の解消日を検索キーとして空き家の検索が可能であること。
検索結果は一覧で表示し、一覧から選択することで空き家情報画面を開けること。</t>
    <rPh sb="59" eb="61">
      <t>ケンサク</t>
    </rPh>
    <rPh sb="66" eb="67">
      <t>ア</t>
    </rPh>
    <rPh sb="68" eb="69">
      <t>ヤ</t>
    </rPh>
    <rPh sb="70" eb="72">
      <t>ケンサク</t>
    </rPh>
    <rPh sb="73" eb="75">
      <t>カノウ</t>
    </rPh>
    <phoneticPr fontId="1"/>
  </si>
  <si>
    <t>空き家の覚知日、空き家の解消日で検索を行う場合は、指定日以前、指定日以降、指定期間での検索が行えること。
解消日はnull（データ無し）を指定して検索できること。</t>
    <rPh sb="16" eb="18">
      <t>ケンサク</t>
    </rPh>
    <rPh sb="19" eb="20">
      <t>オコナ</t>
    </rPh>
    <rPh sb="21" eb="23">
      <t>バアイ</t>
    </rPh>
    <rPh sb="25" eb="28">
      <t>シテイビ</t>
    </rPh>
    <rPh sb="28" eb="30">
      <t>イゼン</t>
    </rPh>
    <rPh sb="31" eb="34">
      <t>シテイビ</t>
    </rPh>
    <rPh sb="34" eb="36">
      <t>イコウ</t>
    </rPh>
    <rPh sb="37" eb="41">
      <t>シテイキ</t>
    </rPh>
    <rPh sb="43" eb="45">
      <t>ケンサク</t>
    </rPh>
    <rPh sb="46" eb="47">
      <t>オコナ</t>
    </rPh>
    <rPh sb="53" eb="56">
      <t>カイシ</t>
    </rPh>
    <rPh sb="65" eb="66">
      <t>ナシ</t>
    </rPh>
    <rPh sb="69" eb="71">
      <t>シテイ</t>
    </rPh>
    <rPh sb="73" eb="75">
      <t>ケンサク</t>
    </rPh>
    <phoneticPr fontId="1"/>
  </si>
  <si>
    <t>住所をキーとして検索する場合は、「？」及び「＊」等のワイルドカードによる部分検索等ができること。</t>
    <rPh sb="0" eb="2">
      <t>ジュウショ</t>
    </rPh>
    <rPh sb="24" eb="25">
      <t>トウ</t>
    </rPh>
    <phoneticPr fontId="1"/>
  </si>
  <si>
    <t>and条件又はor条件、not条件で複数の検索キーによる検索が可能であること。</t>
  </si>
  <si>
    <t>検索条件は、最大８つ以上設定できること。</t>
    <rPh sb="10" eb="12">
      <t>イジョウ</t>
    </rPh>
    <rPh sb="12" eb="14">
      <t>セッテイ</t>
    </rPh>
    <phoneticPr fontId="1"/>
  </si>
  <si>
    <t>検索条件で抽出された空き家データをCSV形式のファイルで出力可能であること。</t>
  </si>
  <si>
    <t>頻度の高い検索条件を登録し、検索条件を呼び出して再検索することができること。</t>
    <rPh sb="0" eb="2">
      <t>ヒンド</t>
    </rPh>
    <rPh sb="3" eb="4">
      <t>タカ</t>
    </rPh>
    <rPh sb="14" eb="16">
      <t>ケンサク</t>
    </rPh>
    <rPh sb="16" eb="18">
      <t>ジョウケン</t>
    </rPh>
    <rPh sb="24" eb="25">
      <t>サイ</t>
    </rPh>
    <rPh sb="25" eb="27">
      <t>ケンサク</t>
    </rPh>
    <phoneticPr fontId="1"/>
  </si>
  <si>
    <t>検索条件で抽出された一覧を印刷できること。</t>
    <rPh sb="10" eb="12">
      <t>イチラン</t>
    </rPh>
    <rPh sb="13" eb="15">
      <t>インサツ</t>
    </rPh>
    <phoneticPr fontId="1"/>
  </si>
  <si>
    <t>データ集計機能を実施した時点の、特定空家等の認定件数、管理不全空家の認定件数、空き家ランクごとの件数を所在地区（行政区マスターの地区）ごとに集計ができること。</t>
    <rPh sb="3" eb="5">
      <t>シュウケイ</t>
    </rPh>
    <rPh sb="5" eb="7">
      <t>キノウ</t>
    </rPh>
    <rPh sb="8" eb="10">
      <t>ジッシ</t>
    </rPh>
    <rPh sb="12" eb="14">
      <t>ジテン</t>
    </rPh>
    <rPh sb="16" eb="20">
      <t>トクテイ</t>
    </rPh>
    <rPh sb="20" eb="21">
      <t>トウ</t>
    </rPh>
    <rPh sb="22" eb="26">
      <t>ニンテイ</t>
    </rPh>
    <rPh sb="27" eb="31">
      <t>カンリフ</t>
    </rPh>
    <rPh sb="31" eb="33">
      <t>アキヤ</t>
    </rPh>
    <rPh sb="34" eb="38">
      <t>ニンテイ</t>
    </rPh>
    <rPh sb="39" eb="40">
      <t>ア</t>
    </rPh>
    <rPh sb="41" eb="42">
      <t>ヤ</t>
    </rPh>
    <rPh sb="48" eb="50">
      <t>ケンスウ</t>
    </rPh>
    <rPh sb="64" eb="66">
      <t>チク</t>
    </rPh>
    <rPh sb="70" eb="72">
      <t>シュウケイ</t>
    </rPh>
    <phoneticPr fontId="1"/>
  </si>
  <si>
    <t>上記の集計結果をMicrosoft Excel形式ファイルまたはCSVファイルで出力が可能であること。</t>
    <rPh sb="0" eb="2">
      <t>ジョウキ</t>
    </rPh>
    <rPh sb="3" eb="5">
      <t>シュウケイ</t>
    </rPh>
    <rPh sb="5" eb="7">
      <t>ケッカ</t>
    </rPh>
    <rPh sb="23" eb="25">
      <t>ケイシキ</t>
    </rPh>
    <rPh sb="40" eb="42">
      <t>シュツリョク</t>
    </rPh>
    <rPh sb="43" eb="45">
      <t>カノウ</t>
    </rPh>
    <phoneticPr fontId="1"/>
  </si>
  <si>
    <t>上記の集計機能は、毎月１回目のシステム起動時に自動で実行され、集計データを作成・保存することができること。</t>
    <rPh sb="0" eb="2">
      <t>ジョウキ</t>
    </rPh>
    <rPh sb="3" eb="5">
      <t>シュウケイ</t>
    </rPh>
    <rPh sb="5" eb="7">
      <t>キノウ</t>
    </rPh>
    <rPh sb="9" eb="11">
      <t>マイツキ</t>
    </rPh>
    <rPh sb="12" eb="14">
      <t>カイ</t>
    </rPh>
    <rPh sb="19" eb="22">
      <t>キド</t>
    </rPh>
    <rPh sb="23" eb="25">
      <t>ジドウ</t>
    </rPh>
    <rPh sb="26" eb="28">
      <t>ジッコウ</t>
    </rPh>
    <rPh sb="31" eb="33">
      <t>シュウケイ</t>
    </rPh>
    <rPh sb="37" eb="39">
      <t>サクセイ</t>
    </rPh>
    <rPh sb="40" eb="42">
      <t>ホゾン</t>
    </rPh>
    <phoneticPr fontId="1"/>
  </si>
  <si>
    <t>空き家の管理番号で空き家マスターと紐づけされ管理されること。</t>
  </si>
  <si>
    <t>所有者情報をCSV形式で出力できること。</t>
  </si>
  <si>
    <t>所有者の生存／死亡区分を登録、修正、削除できること。
（任意項目）
※独立した項目での管理が難しい場合は、所有者区分項目と統合し、「相続人（生存）」「相続人（死亡）」等で管理することで対応とするが、当該項目の判定は×とする</t>
    <rPh sb="28" eb="30">
      <t>ニンイ</t>
    </rPh>
    <phoneticPr fontId="1"/>
  </si>
  <si>
    <t>連絡先欄は、単一の電話番号ではなく、「090-XXXX-XXXX（夫の携帯、日中の連絡可）090-XXXX-XXXX（本人、日中連絡不可）」のように、ベタ打ちで256文字以上入力可能であること
また、改行の入力も可能であること。</t>
    <rPh sb="0" eb="2">
      <t>レンラク</t>
    </rPh>
    <rPh sb="2" eb="4">
      <t>サキ</t>
    </rPh>
    <rPh sb="6" eb="8">
      <t>タンイツ</t>
    </rPh>
    <rPh sb="9" eb="13">
      <t>デンワ</t>
    </rPh>
    <rPh sb="33" eb="34">
      <t>オット</t>
    </rPh>
    <rPh sb="35" eb="37">
      <t>ケイタイ</t>
    </rPh>
    <rPh sb="38" eb="40">
      <t>ニッチュウ</t>
    </rPh>
    <rPh sb="41" eb="43">
      <t>レンラク</t>
    </rPh>
    <rPh sb="43" eb="44">
      <t>カ</t>
    </rPh>
    <rPh sb="59" eb="61">
      <t>ホンニン</t>
    </rPh>
    <rPh sb="62" eb="66">
      <t>ニッチュ</t>
    </rPh>
    <rPh sb="66" eb="68">
      <t>フカ</t>
    </rPh>
    <rPh sb="77" eb="78">
      <t>ウ</t>
    </rPh>
    <rPh sb="83" eb="85">
      <t>モジ</t>
    </rPh>
    <rPh sb="85" eb="87">
      <t>イジョウ</t>
    </rPh>
    <rPh sb="87" eb="89">
      <t>ニュウリョク</t>
    </rPh>
    <rPh sb="89" eb="91">
      <t>カノウ</t>
    </rPh>
    <rPh sb="100" eb="102">
      <t>カイギョウ</t>
    </rPh>
    <rPh sb="103" eb="105">
      <t>ニュウリョク</t>
    </rPh>
    <rPh sb="106" eb="108">
      <t>カノウ</t>
    </rPh>
    <phoneticPr fontId="1"/>
  </si>
  <si>
    <t>所有者名で空き家の検索が行えること。
検索結果は一覧で表示し、一覧から選択することで空き家情報画面を開けること。</t>
    <rPh sb="0" eb="3">
      <t>ショユウシャ</t>
    </rPh>
    <rPh sb="3" eb="4">
      <t>ナ</t>
    </rPh>
    <rPh sb="5" eb="6">
      <t>ア</t>
    </rPh>
    <rPh sb="7" eb="8">
      <t>ヤ</t>
    </rPh>
    <rPh sb="9" eb="11">
      <t>ケンサク</t>
    </rPh>
    <rPh sb="12" eb="13">
      <t>オコナ</t>
    </rPh>
    <rPh sb="19" eb="23">
      <t>ケンサク</t>
    </rPh>
    <rPh sb="24" eb="26">
      <t>イチラン</t>
    </rPh>
    <rPh sb="27" eb="29">
      <t>ヒョウジ</t>
    </rPh>
    <rPh sb="31" eb="33">
      <t>イチラン</t>
    </rPh>
    <rPh sb="35" eb="37">
      <t>センタク</t>
    </rPh>
    <rPh sb="42" eb="43">
      <t>ア</t>
    </rPh>
    <rPh sb="44" eb="45">
      <t>ヤ</t>
    </rPh>
    <rPh sb="45" eb="47">
      <t>ジョウホウ</t>
    </rPh>
    <rPh sb="47" eb="49">
      <t>ガメン</t>
    </rPh>
    <rPh sb="50" eb="51">
      <t>ヒラ</t>
    </rPh>
    <phoneticPr fontId="1"/>
  </si>
  <si>
    <t>所有者名をキーとして検索する場合は、「？」及び「＊」等のワイルドカードによる部分検索等ができること。</t>
    <rPh sb="0" eb="3">
      <t>ショユウシャ</t>
    </rPh>
    <rPh sb="3" eb="4">
      <t>メイ</t>
    </rPh>
    <rPh sb="14" eb="16">
      <t>バアイ</t>
    </rPh>
    <rPh sb="26" eb="27">
      <t>トウ</t>
    </rPh>
    <phoneticPr fontId="1"/>
  </si>
  <si>
    <t>検索結果をCSV形式で出力できること。</t>
  </si>
  <si>
    <t>カスタマイズ等で
対応可能な項目</t>
    <rPh sb="6" eb="7">
      <t>トウ</t>
    </rPh>
    <rPh sb="9" eb="11">
      <t>タイオウ</t>
    </rPh>
    <rPh sb="11" eb="13">
      <t>カノウ</t>
    </rPh>
    <rPh sb="14" eb="16">
      <t>コウモク</t>
    </rPh>
    <phoneticPr fontId="1"/>
  </si>
  <si>
    <t>作成した文書を送付するための、ラベル作成又は封筒印刷などの送付支援機能を有すること。
※窓あき封筒に対応した文書の作成、又はサブシステムに
　よる対応も可。</t>
    <rPh sb="0" eb="2">
      <t>サクセイ</t>
    </rPh>
    <rPh sb="4" eb="6">
      <t>ブンショ</t>
    </rPh>
    <rPh sb="7" eb="9">
      <t>ソウフ</t>
    </rPh>
    <rPh sb="18" eb="20">
      <t>サクセイ</t>
    </rPh>
    <rPh sb="20" eb="21">
      <t>マタ</t>
    </rPh>
    <rPh sb="22" eb="24">
      <t>フウトウ</t>
    </rPh>
    <rPh sb="24" eb="26">
      <t>インサツ</t>
    </rPh>
    <rPh sb="29" eb="31">
      <t>ソウフ</t>
    </rPh>
    <rPh sb="31" eb="33">
      <t>シエン</t>
    </rPh>
    <rPh sb="33" eb="35">
      <t>キノウ</t>
    </rPh>
    <rPh sb="36" eb="37">
      <t>ユウ</t>
    </rPh>
    <rPh sb="44" eb="47">
      <t>マド</t>
    </rPh>
    <rPh sb="47" eb="49">
      <t>フウトウ</t>
    </rPh>
    <rPh sb="50" eb="52">
      <t>タイオウ</t>
    </rPh>
    <rPh sb="54" eb="56">
      <t>ブンショ</t>
    </rPh>
    <rPh sb="57" eb="59">
      <t>サクセイ</t>
    </rPh>
    <rPh sb="60" eb="61">
      <t>マタ</t>
    </rPh>
    <rPh sb="73" eb="75">
      <t>タイオウ</t>
    </rPh>
    <rPh sb="76" eb="77">
      <t>カ</t>
    </rPh>
    <phoneticPr fontId="1"/>
  </si>
  <si>
    <t>所有者マスターすべての管理項目を検索条件として指定できること。</t>
  </si>
  <si>
    <t>空き家の履歴を空き家のデータとは別テーブルで管理し、１件の空き家に対し、複数の履歴を時系列で蓄積し管理することができること。</t>
    <rPh sb="0" eb="1">
      <t>ア</t>
    </rPh>
    <rPh sb="2" eb="3">
      <t>ヤ</t>
    </rPh>
    <rPh sb="4" eb="6">
      <t>リレキ</t>
    </rPh>
    <rPh sb="7" eb="8">
      <t>ア</t>
    </rPh>
    <rPh sb="9" eb="10">
      <t>ヤ</t>
    </rPh>
    <rPh sb="16" eb="17">
      <t>ベツ</t>
    </rPh>
    <rPh sb="22" eb="24">
      <t>カンリ</t>
    </rPh>
    <rPh sb="27" eb="28">
      <t>ケン</t>
    </rPh>
    <rPh sb="29" eb="30">
      <t>ア</t>
    </rPh>
    <rPh sb="31" eb="32">
      <t>ヤ</t>
    </rPh>
    <rPh sb="33" eb="34">
      <t>タイ</t>
    </rPh>
    <rPh sb="36" eb="38">
      <t>フクスウ</t>
    </rPh>
    <rPh sb="39" eb="41">
      <t>リレキ</t>
    </rPh>
    <rPh sb="42" eb="45">
      <t>ジケイレツ</t>
    </rPh>
    <rPh sb="46" eb="48">
      <t>チクセキ</t>
    </rPh>
    <rPh sb="49" eb="51">
      <t>カンリ</t>
    </rPh>
    <phoneticPr fontId="1"/>
  </si>
  <si>
    <t>対応日、対応区分、苦情・相談内容、苦情種別、対応者を登録、修正、削除できること。</t>
  </si>
  <si>
    <t>履歴の発生した日付を管理できること。
必須項目とし、nullの入力はできないこと。</t>
    <rPh sb="19" eb="21">
      <t>ヒッス</t>
    </rPh>
    <rPh sb="21" eb="23">
      <t>コウモク</t>
    </rPh>
    <rPh sb="31" eb="33">
      <t>ニュウリョク</t>
    </rPh>
    <phoneticPr fontId="1"/>
  </si>
  <si>
    <t>データのバックアップを行うことができること。</t>
  </si>
  <si>
    <t>期間を設定し、空き家ランク変更の種別ごとに件数を集計することができること。</t>
    <rPh sb="16" eb="18">
      <t>シュベツ</t>
    </rPh>
    <phoneticPr fontId="1"/>
  </si>
  <si>
    <t>上記の集計結果から空き家ランク変更の集計表を作成し、印刷することができること。</t>
    <rPh sb="0" eb="2">
      <t>ジョウキ</t>
    </rPh>
    <rPh sb="3" eb="5">
      <t>シュウケイ</t>
    </rPh>
    <rPh sb="5" eb="7">
      <t>ケッカ</t>
    </rPh>
    <rPh sb="18" eb="22">
      <t>シュウケ</t>
    </rPh>
    <rPh sb="22" eb="24">
      <t>サクセイ</t>
    </rPh>
    <rPh sb="26" eb="28">
      <t>インサツ</t>
    </rPh>
    <phoneticPr fontId="1"/>
  </si>
  <si>
    <t>苦情・相談内容で検索する場合は、「？」及び「＊」等のワイルドカードによる部分検索等ができること。</t>
    <rPh sb="8" eb="10">
      <t>ケンサク</t>
    </rPh>
    <rPh sb="12" eb="14">
      <t>バ</t>
    </rPh>
    <rPh sb="24" eb="25">
      <t>トウ</t>
    </rPh>
    <phoneticPr fontId="1"/>
  </si>
  <si>
    <t>空き家バンク登録物件の情報を管理することができること。
（空き家の管理番号、所在地、空き家バンクステータス、
　取扱い業者）
また、登録物件は空き家マスターの管理番号で紐づけして
管理することができること。</t>
    <rPh sb="0" eb="1">
      <t>ア</t>
    </rPh>
    <rPh sb="2" eb="3">
      <t>ヤ</t>
    </rPh>
    <rPh sb="6" eb="8">
      <t>トウロク</t>
    </rPh>
    <rPh sb="8" eb="10">
      <t>ブッケン</t>
    </rPh>
    <rPh sb="11" eb="13">
      <t>ジョウホウ</t>
    </rPh>
    <rPh sb="14" eb="16">
      <t>カンリ</t>
    </rPh>
    <rPh sb="38" eb="41">
      <t>ショザイチ</t>
    </rPh>
    <rPh sb="42" eb="43">
      <t>ア</t>
    </rPh>
    <rPh sb="44" eb="45">
      <t>ヤ</t>
    </rPh>
    <rPh sb="66" eb="68">
      <t>トウロク</t>
    </rPh>
    <rPh sb="68" eb="70">
      <t>ブッケン</t>
    </rPh>
    <rPh sb="71" eb="72">
      <t>ア</t>
    </rPh>
    <rPh sb="73" eb="74">
      <t>ヤ</t>
    </rPh>
    <rPh sb="79" eb="81">
      <t>カンリ</t>
    </rPh>
    <rPh sb="81" eb="83">
      <t>バンゴウ</t>
    </rPh>
    <rPh sb="84" eb="85">
      <t>ヒモ</t>
    </rPh>
    <rPh sb="90" eb="92">
      <t>カンリ</t>
    </rPh>
    <phoneticPr fontId="1"/>
  </si>
  <si>
    <t>日付入力項目については、スペースキー押下等のユーザー操作でカレンダーを表示し、カレンダーの日付をクリックすることで日付が入力できる機能を有すること。
※全ての日付項目に対応している。又は対応する場合に
　〇、又は△とする。</t>
    <rPh sb="0" eb="2">
      <t>ヒヅケ</t>
    </rPh>
    <rPh sb="2" eb="4">
      <t>ニュウリョク</t>
    </rPh>
    <rPh sb="4" eb="6">
      <t>コウモク</t>
    </rPh>
    <rPh sb="18" eb="19">
      <t>オ</t>
    </rPh>
    <rPh sb="19" eb="20">
      <t>シタ</t>
    </rPh>
    <rPh sb="20" eb="21">
      <t>トウ</t>
    </rPh>
    <rPh sb="26" eb="28">
      <t>ソウサ</t>
    </rPh>
    <rPh sb="35" eb="37">
      <t>ヒョウジ</t>
    </rPh>
    <rPh sb="45" eb="47">
      <t>ヒヅケ</t>
    </rPh>
    <rPh sb="57" eb="59">
      <t>ヒヅケ</t>
    </rPh>
    <rPh sb="60" eb="62">
      <t>ニュウリョク</t>
    </rPh>
    <rPh sb="65" eb="67">
      <t>キノウ</t>
    </rPh>
    <rPh sb="68" eb="69">
      <t>ユウ</t>
    </rPh>
    <rPh sb="76" eb="77">
      <t>スベ</t>
    </rPh>
    <rPh sb="79" eb="81">
      <t>ヒヅケ</t>
    </rPh>
    <rPh sb="81" eb="83">
      <t>コウモク</t>
    </rPh>
    <rPh sb="84" eb="86">
      <t>タイオウ</t>
    </rPh>
    <rPh sb="91" eb="92">
      <t>マタ</t>
    </rPh>
    <rPh sb="93" eb="95">
      <t>タイオウ</t>
    </rPh>
    <rPh sb="97" eb="99">
      <t>バアイ</t>
    </rPh>
    <rPh sb="104" eb="105">
      <t>マタ</t>
    </rPh>
    <phoneticPr fontId="1"/>
  </si>
  <si>
    <t>取扱い業者マスターのデータは追加、編集、削除することができること。</t>
    <rPh sb="14" eb="16">
      <t>ツイカ</t>
    </rPh>
    <rPh sb="17" eb="19">
      <t>ヘンシュウ</t>
    </rPh>
    <rPh sb="20" eb="22">
      <t>サクジョ</t>
    </rPh>
    <phoneticPr fontId="1"/>
  </si>
  <si>
    <t>空き家バンク登録物件を地図画面に表示することができること。</t>
    <rPh sb="0" eb="1">
      <t>ア</t>
    </rPh>
    <rPh sb="2" eb="3">
      <t>ヤ</t>
    </rPh>
    <rPh sb="6" eb="8">
      <t>トウロク</t>
    </rPh>
    <rPh sb="8" eb="10">
      <t>ブッケン</t>
    </rPh>
    <rPh sb="11" eb="15">
      <t>チズガ</t>
    </rPh>
    <rPh sb="16" eb="18">
      <t>ヒョウジ</t>
    </rPh>
    <phoneticPr fontId="1"/>
  </si>
  <si>
    <t>マウス操作により地図をドラッグして移動させることができること。</t>
  </si>
  <si>
    <t>カスタマイズにより、ハザードマップ、航空写真等をレイヤーに登録できる拡張性があること。</t>
    <rPh sb="18" eb="22">
      <t>コウクウ</t>
    </rPh>
    <rPh sb="34" eb="37">
      <t>カクチョウセイ</t>
    </rPh>
    <phoneticPr fontId="1"/>
  </si>
  <si>
    <t>空き家のランクによって、地図上のマーカーの色（又はシンボル）を設定できること。</t>
    <rPh sb="0" eb="1">
      <t>ア</t>
    </rPh>
    <rPh sb="2" eb="3">
      <t>ヤ</t>
    </rPh>
    <rPh sb="12" eb="15">
      <t>チズ</t>
    </rPh>
    <rPh sb="21" eb="22">
      <t>イロ</t>
    </rPh>
    <rPh sb="23" eb="24">
      <t>マタ</t>
    </rPh>
    <rPh sb="31" eb="33">
      <t>セッテイ</t>
    </rPh>
    <phoneticPr fontId="1"/>
  </si>
  <si>
    <t>すべての出力帳票は、市が指定する様式（テンプレート）に合わせること。
また、テンプレートファイルを編集することにより、ユーザーが文言などを修正できること。
※ユーザーが指定されたフォルダに格納されたファイルを
　手動で開いて修正する方法で良い。
※窓あき封筒で対応する場合は、市と様式の協議を行うこ
　と。</t>
    <rPh sb="4" eb="8">
      <t>シュツリョクチョウヒョウ</t>
    </rPh>
    <rPh sb="10" eb="11">
      <t>シ</t>
    </rPh>
    <rPh sb="12" eb="14">
      <t>シテイ</t>
    </rPh>
    <rPh sb="16" eb="18">
      <t>ヨウシキ</t>
    </rPh>
    <rPh sb="27" eb="28">
      <t>ア</t>
    </rPh>
    <rPh sb="49" eb="51">
      <t>ヘンシュウ</t>
    </rPh>
    <rPh sb="64" eb="66">
      <t>モンゴン</t>
    </rPh>
    <rPh sb="69" eb="71">
      <t>シュウセイ</t>
    </rPh>
    <rPh sb="84" eb="86">
      <t>シテイ</t>
    </rPh>
    <rPh sb="94" eb="96">
      <t>カクノウ</t>
    </rPh>
    <rPh sb="106" eb="108">
      <t>シュドウ</t>
    </rPh>
    <rPh sb="109" eb="110">
      <t>ヒラ</t>
    </rPh>
    <rPh sb="112" eb="114">
      <t>シュウセイ</t>
    </rPh>
    <rPh sb="116" eb="118">
      <t>ホウホウ</t>
    </rPh>
    <rPh sb="119" eb="120">
      <t>ヨ</t>
    </rPh>
    <rPh sb="124" eb="127">
      <t>マド</t>
    </rPh>
    <rPh sb="127" eb="129">
      <t>フウトウ</t>
    </rPh>
    <rPh sb="130" eb="132">
      <t>タイオウ</t>
    </rPh>
    <rPh sb="134" eb="136">
      <t>バ</t>
    </rPh>
    <rPh sb="138" eb="139">
      <t>シ</t>
    </rPh>
    <rPh sb="140" eb="142">
      <t>ヨウシキ</t>
    </rPh>
    <rPh sb="143" eb="145">
      <t>キョウギ</t>
    </rPh>
    <rPh sb="146" eb="147">
      <t>オコナ</t>
    </rPh>
    <phoneticPr fontId="1"/>
  </si>
  <si>
    <t>印刷位置やタイトル、余白の設定ができること。</t>
  </si>
  <si>
    <t>地図上でマウスにより指定した多点間の距離を計算することができること。</t>
  </si>
  <si>
    <t>地図上でマウスにより指定した多角形の面積を計測することができること。</t>
  </si>
  <si>
    <t>地図上で２点をマウスにより指定し、最短経路を地図上に描画できること。</t>
    <rPh sb="0" eb="3">
      <t>チズジョウ</t>
    </rPh>
    <rPh sb="5" eb="6">
      <t>テン</t>
    </rPh>
    <rPh sb="17" eb="21">
      <t>サイタンケイロ</t>
    </rPh>
    <rPh sb="22" eb="25">
      <t>チズジョウ</t>
    </rPh>
    <rPh sb="26" eb="28">
      <t>ビョウガ</t>
    </rPh>
    <phoneticPr fontId="1"/>
  </si>
  <si>
    <t>任意のエリアと縮尺サイズを指定し、地図が印刷できること。</t>
    <rPh sb="0" eb="2">
      <t>ニンイ</t>
    </rPh>
    <rPh sb="7" eb="9">
      <t>シュクシャク</t>
    </rPh>
    <phoneticPr fontId="1"/>
  </si>
  <si>
    <t>地図上のオブジェクト、コメント、その他情報の印字の有無を設定できること。</t>
    <rPh sb="0" eb="4">
      <t>チズジ</t>
    </rPh>
    <rPh sb="18" eb="19">
      <t>タ</t>
    </rPh>
    <rPh sb="19" eb="21">
      <t>ジョウホウ</t>
    </rPh>
    <rPh sb="22" eb="24">
      <t>インジ</t>
    </rPh>
    <rPh sb="25" eb="27">
      <t>ウム</t>
    </rPh>
    <rPh sb="28" eb="30">
      <t>セッテイ</t>
    </rPh>
    <phoneticPr fontId="1"/>
  </si>
  <si>
    <t>複数枚の用紙への分割印刷ができること。</t>
    <rPh sb="0" eb="2">
      <t>フクスウ</t>
    </rPh>
    <rPh sb="2" eb="3">
      <t>マイ</t>
    </rPh>
    <rPh sb="4" eb="6">
      <t>ヨウシ</t>
    </rPh>
    <rPh sb="8" eb="10">
      <t>ブンカツ</t>
    </rPh>
    <phoneticPr fontId="1"/>
  </si>
  <si>
    <t>置情報のQRコードを印字し、スマホ等によりQRコードを読取現在の位置から空き家位置までのルートが表示できること。</t>
  </si>
  <si>
    <t>地図画面で任意のエリアを指定し、エリア内の空き家を抽出できること。</t>
    <rPh sb="0" eb="2">
      <t>チズ</t>
    </rPh>
    <rPh sb="2" eb="4">
      <t>ガメン</t>
    </rPh>
    <rPh sb="5" eb="7">
      <t>ニンイ</t>
    </rPh>
    <rPh sb="12" eb="14">
      <t>シテイ</t>
    </rPh>
    <rPh sb="19" eb="20">
      <t>ナイ</t>
    </rPh>
    <rPh sb="21" eb="22">
      <t>ア</t>
    </rPh>
    <rPh sb="25" eb="27">
      <t>チュウシュツ</t>
    </rPh>
    <phoneticPr fontId="1"/>
  </si>
  <si>
    <t>エリア検索で使用するエリアを登録・削除できること。
また登録したエリアを呼び出しエリア内の空き家を抽出できること。</t>
    <rPh sb="3" eb="5">
      <t>ケンサク</t>
    </rPh>
    <rPh sb="6" eb="8">
      <t>シヨウ</t>
    </rPh>
    <rPh sb="14" eb="16">
      <t>トウロク</t>
    </rPh>
    <rPh sb="17" eb="19">
      <t>サクジョ</t>
    </rPh>
    <rPh sb="28" eb="30">
      <t>トウロク</t>
    </rPh>
    <rPh sb="36" eb="37">
      <t>ヨ</t>
    </rPh>
    <rPh sb="38" eb="39">
      <t>ダ</t>
    </rPh>
    <rPh sb="43" eb="44">
      <t>ナイ</t>
    </rPh>
    <rPh sb="45" eb="46">
      <t>ア</t>
    </rPh>
    <rPh sb="47" eb="48">
      <t>イエ</t>
    </rPh>
    <rPh sb="49" eb="51">
      <t>チュウシュツ</t>
    </rPh>
    <phoneticPr fontId="1"/>
  </si>
  <si>
    <t>地図で指定した点から距離・時間を指定して到達圏を地図上に描画し、描画したエリア内の空き家を抽出できること。</t>
    <rPh sb="0" eb="2">
      <t>チズ</t>
    </rPh>
    <rPh sb="3" eb="5">
      <t>シテイ</t>
    </rPh>
    <rPh sb="7" eb="8">
      <t>テン</t>
    </rPh>
    <rPh sb="10" eb="12">
      <t>キョリ</t>
    </rPh>
    <rPh sb="13" eb="15">
      <t>ジカン</t>
    </rPh>
    <rPh sb="16" eb="18">
      <t>シテイ</t>
    </rPh>
    <rPh sb="20" eb="22">
      <t>トウタツ</t>
    </rPh>
    <rPh sb="22" eb="23">
      <t>ケン</t>
    </rPh>
    <rPh sb="24" eb="26">
      <t>チズ</t>
    </rPh>
    <rPh sb="26" eb="27">
      <t>ジョウ</t>
    </rPh>
    <rPh sb="28" eb="30">
      <t>ビョウガ</t>
    </rPh>
    <rPh sb="32" eb="34">
      <t>ビョウガ</t>
    </rPh>
    <rPh sb="39" eb="40">
      <t>ナイ</t>
    </rPh>
    <rPh sb="41" eb="42">
      <t>ア</t>
    </rPh>
    <rPh sb="43" eb="44">
      <t>ヤ</t>
    </rPh>
    <rPh sb="45" eb="47">
      <t>チュウシュツ</t>
    </rPh>
    <phoneticPr fontId="1"/>
  </si>
  <si>
    <t>空き家情報画面からランク決定票を作成できること
（定型テンプレートに管理番号・所在地・所有者、現在の
　空き家ランク等を差し込んでファイルを作成する）
なお、ランク決定票はユーザーが任意に2次加工可能なMicrosoft Word又はMicrosoft Excel形式のファイルとし、当該空き家の関係ファイルの保存フォルダに出力するものとする。。</t>
    <rPh sb="12" eb="14">
      <t>ケッテイ</t>
    </rPh>
    <rPh sb="47" eb="49">
      <t>ゲンザイ</t>
    </rPh>
    <rPh sb="52" eb="53">
      <t>ア</t>
    </rPh>
    <rPh sb="54" eb="55">
      <t>ヤ</t>
    </rPh>
    <phoneticPr fontId="1"/>
  </si>
  <si>
    <t>空き家情報画面から現況調査表を作成できること。
（定型テンプレートに管理番号・所在地・所有者等を差し
　込んでファイルを作成する）
なお、現況調査表はユーザーが任意に2次加工可能なMicrosoft Word又はMicrosoft Excel形式のファイルとし、当該空き家の関係ファイルの保存フォルダに出力するものとする。</t>
  </si>
  <si>
    <t>空き家情報画面から適正管理依頼通知を作成できること。
（定型テンプレートに管理番号・所在地・所有者等を差し
　込んでファイルを作成する）
なお、適正管理依頼通知はユーザーが任意に2次加工可能なMicrosoft Word又はMicrosoft Excel形式のファイルとし、当該空き家の関係ファイルの保存フォルダに出力するものとする。</t>
  </si>
  <si>
    <t>同封する書類をチェックボックスで選択し、文末に同封書類に関する文章挿入可能であること。
（「除草業者一覧表」を同封いたします。等）</t>
    <rPh sb="0" eb="2">
      <t>ドウフウ</t>
    </rPh>
    <rPh sb="4" eb="6">
      <t>ショルイ</t>
    </rPh>
    <rPh sb="16" eb="18">
      <t>センタク</t>
    </rPh>
    <rPh sb="20" eb="22">
      <t>ブンマツ</t>
    </rPh>
    <rPh sb="23" eb="27">
      <t>ドウフ</t>
    </rPh>
    <rPh sb="28" eb="29">
      <t>カン</t>
    </rPh>
    <rPh sb="31" eb="33">
      <t>ブンショウ</t>
    </rPh>
    <rPh sb="33" eb="35">
      <t>ソウニュウ</t>
    </rPh>
    <rPh sb="35" eb="37">
      <t>カノウ</t>
    </rPh>
    <rPh sb="46" eb="50">
      <t>ジョソ</t>
    </rPh>
    <rPh sb="50" eb="53">
      <t>イチラ</t>
    </rPh>
    <rPh sb="55" eb="57">
      <t>ドウフウ</t>
    </rPh>
    <rPh sb="63" eb="64">
      <t>ナド</t>
    </rPh>
    <phoneticPr fontId="1"/>
  </si>
  <si>
    <t>「助言・指導」、「勧告」、「命令」、「戒告」、「代執行」等の法的措置帳票が出力できること。
なお、現況調査表はユーザーが任意に2次加工可能なMicrosoft Word又はMicrosoft Excel形式のファイルで出力するものとする。</t>
    <rPh sb="9" eb="11">
      <t>カンコク</t>
    </rPh>
    <rPh sb="19" eb="21">
      <t>カイコク</t>
    </rPh>
    <rPh sb="28" eb="29">
      <t>トウ</t>
    </rPh>
    <phoneticPr fontId="1"/>
  </si>
  <si>
    <t>適正管理依頼通知は、１件の空き家に対し、複数の所有者に対し作成できること。
作成する送付先は所有者一覧から複数任意に選択できること。</t>
    <rPh sb="0" eb="2">
      <t>テキセイ</t>
    </rPh>
    <rPh sb="2" eb="6">
      <t>カンリイ</t>
    </rPh>
    <rPh sb="6" eb="8">
      <t>ツウチ</t>
    </rPh>
    <rPh sb="11" eb="12">
      <t>ケン</t>
    </rPh>
    <rPh sb="13" eb="14">
      <t>ア</t>
    </rPh>
    <rPh sb="15" eb="16">
      <t>ヤ</t>
    </rPh>
    <rPh sb="17" eb="18">
      <t>タイ</t>
    </rPh>
    <rPh sb="20" eb="22">
      <t>フクスウ</t>
    </rPh>
    <rPh sb="23" eb="26">
      <t>ショユウシャ</t>
    </rPh>
    <rPh sb="27" eb="28">
      <t>タイ</t>
    </rPh>
    <rPh sb="29" eb="31">
      <t>サクセイ</t>
    </rPh>
    <rPh sb="38" eb="40">
      <t>サクセイ</t>
    </rPh>
    <rPh sb="42" eb="45">
      <t>ソウフサキ</t>
    </rPh>
    <rPh sb="46" eb="49">
      <t>ショユウシャ</t>
    </rPh>
    <rPh sb="49" eb="51">
      <t>イチラン</t>
    </rPh>
    <rPh sb="53" eb="55">
      <t>フクスウ</t>
    </rPh>
    <rPh sb="55" eb="57">
      <t>ニンイ</t>
    </rPh>
    <rPh sb="58" eb="60">
      <t>センタク</t>
    </rPh>
    <phoneticPr fontId="1"/>
  </si>
  <si>
    <t>システム利用者とその権限の登録・変更・削除を行うことができること。</t>
  </si>
  <si>
    <t>システム利用の日時、ユーザーをログ管理すること。
記録したログ情報については、日時、ユーザー名等を条件にデータ抽出できること。</t>
    <rPh sb="4" eb="6">
      <t>リヨウ</t>
    </rPh>
    <phoneticPr fontId="1"/>
  </si>
  <si>
    <t>地図画面、空き家管理画面のウィンドウは、ユーザーが任意にウィンドウサイズを最小化し、タスクバー内に格納できること。
なお、ウィンドウサイズの任意変更はできなくても良い。</t>
    <rPh sb="0" eb="4">
      <t>チズガ</t>
    </rPh>
    <rPh sb="5" eb="6">
      <t>ア</t>
    </rPh>
    <rPh sb="7" eb="8">
      <t>ヤ</t>
    </rPh>
    <rPh sb="8" eb="12">
      <t>カンリガ</t>
    </rPh>
    <rPh sb="25" eb="27">
      <t>ニンイ</t>
    </rPh>
    <rPh sb="37" eb="40">
      <t>サイショウカ</t>
    </rPh>
    <rPh sb="47" eb="48">
      <t>ナイ</t>
    </rPh>
    <rPh sb="49" eb="51">
      <t>カクノウ</t>
    </rPh>
    <rPh sb="70" eb="72">
      <t>ニンイ</t>
    </rPh>
    <rPh sb="72" eb="74">
      <t>ヘンコウ</t>
    </rPh>
    <rPh sb="81" eb="83">
      <t>ヨ</t>
    </rPh>
    <phoneticPr fontId="1"/>
  </si>
  <si>
    <t>各画面の入力項目は、マウスを使用しなくてもtabキー又はエンターキー等で次の入力項目に遷移すること。</t>
    <rPh sb="0" eb="3">
      <t>カクガメン</t>
    </rPh>
    <rPh sb="4" eb="6">
      <t>ニュウリョク</t>
    </rPh>
    <rPh sb="6" eb="8">
      <t>コウモク</t>
    </rPh>
    <rPh sb="14" eb="16">
      <t>シヨウ</t>
    </rPh>
    <rPh sb="26" eb="27">
      <t>マタ</t>
    </rPh>
    <rPh sb="34" eb="35">
      <t>ナド</t>
    </rPh>
    <rPh sb="36" eb="37">
      <t>ツギ</t>
    </rPh>
    <rPh sb="38" eb="40">
      <t>ニュウリョク</t>
    </rPh>
    <rPh sb="40" eb="42">
      <t>コウモク</t>
    </rPh>
    <rPh sb="43" eb="45">
      <t>センイ</t>
    </rPh>
    <phoneticPr fontId="1"/>
  </si>
  <si>
    <t>任意に空き屋情報とは別の管理台帳を追加できること。</t>
    <rPh sb="0" eb="2">
      <t>ニンイ</t>
    </rPh>
    <rPh sb="12" eb="16">
      <t>カンリダイチョウ</t>
    </rPh>
    <rPh sb="17" eb="19">
      <t>ツイカ</t>
    </rPh>
    <phoneticPr fontId="1"/>
  </si>
  <si>
    <t>空き家管理以外の管理台帳に関しても地図システムを利用する事ができること。</t>
    <rPh sb="0" eb="1">
      <t>ア</t>
    </rPh>
    <rPh sb="2" eb="5">
      <t>ヤカンリ</t>
    </rPh>
    <rPh sb="5" eb="7">
      <t>イガイ</t>
    </rPh>
    <rPh sb="13" eb="14">
      <t>カン</t>
    </rPh>
    <rPh sb="17" eb="19">
      <t>チズ</t>
    </rPh>
    <rPh sb="24" eb="26">
      <t>リヨウ</t>
    </rPh>
    <rPh sb="28" eb="29">
      <t>コト</t>
    </rPh>
    <phoneticPr fontId="1"/>
  </si>
  <si>
    <t>空き家バンク
（空き家バンクの登録物件
に関する管理機能－必須機能ではない）</t>
    <rPh sb="0" eb="1">
      <t>ア</t>
    </rPh>
    <rPh sb="2" eb="3">
      <t>ヤ</t>
    </rPh>
    <rPh sb="8" eb="9">
      <t>ア</t>
    </rPh>
    <rPh sb="10" eb="11">
      <t>ヤ</t>
    </rPh>
    <rPh sb="15" eb="17">
      <t>トウロク</t>
    </rPh>
    <rPh sb="17" eb="19">
      <t>ブッケン</t>
    </rPh>
    <rPh sb="21" eb="22">
      <t>カン</t>
    </rPh>
    <rPh sb="24" eb="26">
      <t>カンリ</t>
    </rPh>
    <rPh sb="26" eb="28">
      <t>キノウ</t>
    </rPh>
    <rPh sb="29" eb="31">
      <t>ヒッス</t>
    </rPh>
    <rPh sb="31" eb="33">
      <t>キノウ</t>
    </rPh>
    <phoneticPr fontId="1"/>
  </si>
  <si>
    <t>配　点</t>
    <rPh sb="0" eb="1">
      <t>ハイ</t>
    </rPh>
    <rPh sb="2" eb="3">
      <t>テン</t>
    </rPh>
    <phoneticPr fontId="1"/>
  </si>
  <si>
    <t>必須項目数</t>
    <rPh sb="0" eb="2">
      <t>ヒッス</t>
    </rPh>
    <rPh sb="2" eb="4">
      <t>コウモク</t>
    </rPh>
    <rPh sb="4" eb="5">
      <t>スウ</t>
    </rPh>
    <phoneticPr fontId="1"/>
  </si>
  <si>
    <t>任意項目数</t>
    <rPh sb="0" eb="4">
      <t>ニンイコウモク</t>
    </rPh>
    <rPh sb="4" eb="5">
      <t>スウ</t>
    </rPh>
    <phoneticPr fontId="1"/>
  </si>
  <si>
    <t>合　計　点</t>
    <rPh sb="0" eb="1">
      <t>ゴウ</t>
    </rPh>
    <rPh sb="2" eb="3">
      <t>ケイ</t>
    </rPh>
    <rPh sb="4" eb="5">
      <t>テン</t>
    </rPh>
    <phoneticPr fontId="1"/>
  </si>
  <si>
    <t>事業者名</t>
    <rPh sb="0" eb="3">
      <t>ジギョウシャ</t>
    </rPh>
    <rPh sb="3" eb="4">
      <t>メイ</t>
    </rPh>
    <phoneticPr fontId="1"/>
  </si>
  <si>
    <t>・苦情・相談内容を管理できること。
・苦情・相談内容はベタ打ちの入力とし、改行も入力可能
　とすること。</t>
    <rPh sb="9" eb="11">
      <t>カンリ</t>
    </rPh>
    <rPh sb="29" eb="30">
      <t>ウ</t>
    </rPh>
    <rPh sb="32" eb="34">
      <t>ニュウリョク</t>
    </rPh>
    <rPh sb="37" eb="39">
      <t>カイギョウ</t>
    </rPh>
    <rPh sb="40" eb="42">
      <t>ニュウリョク</t>
    </rPh>
    <rPh sb="42" eb="44">
      <t>カノウ</t>
    </rPh>
    <phoneticPr fontId="1"/>
  </si>
  <si>
    <t>・対応者を管理できること。
・対応者は別テーブル（担当者マスター）で管理しチェッ
　クボックス等により複数の対応者の選択ができること。
　※複数選択した場合は、「川井・中村」のように、セパ
　レーターを入れた文字列を入力すること
・担当者マスターの内容は追加、編集、削除が行えるこ
　と。
　（必須ではないが編集画面を設けることが望ましい）</t>
    <rPh sb="5" eb="7">
      <t>カンリ</t>
    </rPh>
    <rPh sb="25" eb="28">
      <t>タントウシャ</t>
    </rPh>
    <rPh sb="51" eb="53">
      <t>フクスウ</t>
    </rPh>
    <rPh sb="54" eb="57">
      <t>タイオ</t>
    </rPh>
    <rPh sb="108" eb="110">
      <t>ニュウリョク</t>
    </rPh>
    <rPh sb="147" eb="149">
      <t>ヒッス</t>
    </rPh>
    <rPh sb="165" eb="166">
      <t>ノゾ</t>
    </rPh>
    <phoneticPr fontId="1"/>
  </si>
  <si>
    <t>空き家の写真（現況調査の画像ファイル）、ユーザーが作成した相関図やスキャナで読み取った資料のpdfファイルなど、関連ファイルを保存する機能を有すること。
※保存に関しては、保存するファイルのメタデータをデー
　タベース化する必要はなく、空き家１件に対し、資料の
　登録用フォルダを自動作成し、空き家情報表示画面から
　ボタンクリックで、その空き家の登録用フォルダを表示
　する（フォルダを開くのみの）機能で良い。
（ユーザーがパスを意識することなく、システムからその
　空き家の登録用フォルダを開くことができ、ユーザーが
　手動で、画像ファイル等の関係ファイルを登録用フォル
　ダに移動したり、登録用フォルダから手動でファイルを
　開くイメージ。）
※登録用フォルダには、ユーザーが自由にサブフォルダを
　作成できること。</t>
    <rPh sb="4" eb="6">
      <t>シャシン</t>
    </rPh>
    <phoneticPr fontId="1"/>
  </si>
  <si>
    <t>地図情上に登録された空き家から、空き家情報表示画面へ遷移することが可能であること。
（地図画面に空き家情報表示画面をモーダルなウィンドウ
　等で表示する方式も可とする）</t>
    <rPh sb="0" eb="2">
      <t>チズ</t>
    </rPh>
    <rPh sb="2" eb="3">
      <t>ジョウ</t>
    </rPh>
    <rPh sb="3" eb="4">
      <t>ジョウ</t>
    </rPh>
    <rPh sb="5" eb="7">
      <t>トウロク</t>
    </rPh>
    <rPh sb="10" eb="11">
      <t>ア</t>
    </rPh>
    <rPh sb="12" eb="13">
      <t>ヤ</t>
    </rPh>
    <rPh sb="16" eb="17">
      <t>ア</t>
    </rPh>
    <rPh sb="18" eb="19">
      <t>ヤ</t>
    </rPh>
    <rPh sb="19" eb="21">
      <t>ジョウホウ</t>
    </rPh>
    <rPh sb="21" eb="23">
      <t>ヒョウジ</t>
    </rPh>
    <rPh sb="23" eb="25">
      <t>ガメン</t>
    </rPh>
    <rPh sb="26" eb="28">
      <t>センイ</t>
    </rPh>
    <rPh sb="33" eb="35">
      <t>カノウ</t>
    </rPh>
    <rPh sb="70" eb="71">
      <t>トウ</t>
    </rPh>
    <phoneticPr fontId="1"/>
  </si>
  <si>
    <t>地図画面から位置を指定して空き家の新規登録ができること。（又は空き家登録情報画面へ遷移することが可能であること）</t>
    <rPh sb="0" eb="2">
      <t>チズ</t>
    </rPh>
    <rPh sb="2" eb="4">
      <t>ガメン</t>
    </rPh>
    <rPh sb="6" eb="8">
      <t>イチ</t>
    </rPh>
    <rPh sb="9" eb="11">
      <t>シテイ</t>
    </rPh>
    <rPh sb="13" eb="14">
      <t>ア</t>
    </rPh>
    <rPh sb="15" eb="16">
      <t>ヤ</t>
    </rPh>
    <rPh sb="17" eb="19">
      <t>シンキ</t>
    </rPh>
    <rPh sb="19" eb="21">
      <t>トウロク</t>
    </rPh>
    <phoneticPr fontId="1"/>
  </si>
  <si>
    <t>・「登記名義人」「固定名義人」「相続人」「土地所有
　者」などの所有者区分を管理できること。
・所有者区分は別テーブル（所有者区分マスター）で管理
　しドロップダウンリスト等で選択による入力ができるこ
　と。
・所有者区分マスターの内容は追加、編集、削除が行える
　こと。
　（ただし、iniファイルによる管理も可とし、必ずしも
　　編集画面を設ける必要なはい）</t>
    <rPh sb="2" eb="4">
      <t>トウキ</t>
    </rPh>
    <rPh sb="4" eb="7">
      <t>メイギニン</t>
    </rPh>
    <rPh sb="9" eb="11">
      <t>コテイ</t>
    </rPh>
    <rPh sb="11" eb="14">
      <t>メイギニン</t>
    </rPh>
    <rPh sb="16" eb="19">
      <t>ソウゾクニン</t>
    </rPh>
    <rPh sb="21" eb="25">
      <t>トチショユウ</t>
    </rPh>
    <rPh sb="27" eb="28">
      <t>モノ</t>
    </rPh>
    <rPh sb="35" eb="37">
      <t>クブン</t>
    </rPh>
    <rPh sb="38" eb="40">
      <t>カンリ</t>
    </rPh>
    <rPh sb="153" eb="155">
      <t>カンリ</t>
    </rPh>
    <phoneticPr fontId="1"/>
  </si>
  <si>
    <t>期間を設定し、苦情・相談の件数及び苦情種別ごとに件数の集計が可能であること。
（１件の苦情相談で複数の苦情種別が発生するため、苦情
　「種別ごとの件数」の合計≠「苦情・相談の件数」となる）</t>
    <rPh sb="13" eb="15">
      <t>ケンスウ</t>
    </rPh>
    <rPh sb="15" eb="16">
      <t>オヨ</t>
    </rPh>
    <rPh sb="41" eb="42">
      <t>ケン</t>
    </rPh>
    <rPh sb="43" eb="45">
      <t>クジョウ</t>
    </rPh>
    <rPh sb="45" eb="47">
      <t>ソウダン</t>
    </rPh>
    <rPh sb="48" eb="50">
      <t>フクスウ</t>
    </rPh>
    <rPh sb="51" eb="53">
      <t>クジョウ</t>
    </rPh>
    <rPh sb="53" eb="55">
      <t>シュベツ</t>
    </rPh>
    <rPh sb="56" eb="58">
      <t>ハッセイ</t>
    </rPh>
    <rPh sb="63" eb="65">
      <t>クジョウ</t>
    </rPh>
    <rPh sb="68" eb="69">
      <t>タネ</t>
    </rPh>
    <rPh sb="69" eb="70">
      <t>ベツ</t>
    </rPh>
    <rPh sb="73" eb="75">
      <t>ケンスウ</t>
    </rPh>
    <rPh sb="77" eb="79">
      <t>ゴウケイ</t>
    </rPh>
    <phoneticPr fontId="1"/>
  </si>
  <si>
    <t>対　　応　　機　　能　　一　　覧　　表</t>
    <rPh sb="0" eb="1">
      <t>タイ</t>
    </rPh>
    <rPh sb="3" eb="4">
      <t>オウ</t>
    </rPh>
    <rPh sb="6" eb="7">
      <t>キ</t>
    </rPh>
    <rPh sb="9" eb="10">
      <t>ノウ</t>
    </rPh>
    <rPh sb="12" eb="13">
      <t>イチ</t>
    </rPh>
    <rPh sb="15" eb="16">
      <t>ラン</t>
    </rPh>
    <rPh sb="18" eb="19">
      <t>ヒョウ</t>
    </rPh>
    <phoneticPr fontId="1"/>
  </si>
  <si>
    <t>〇評点数</t>
    <rPh sb="1" eb="4">
      <t>ひょう</t>
    </rPh>
    <phoneticPr fontId="11" type="Hiragana"/>
  </si>
  <si>
    <t>必須機能項目
チェック</t>
    <rPh sb="0" eb="2">
      <t>ヒッス</t>
    </rPh>
    <rPh sb="2" eb="4">
      <t>キノウ</t>
    </rPh>
    <rPh sb="4" eb="6">
      <t>コウモク</t>
    </rPh>
    <phoneticPr fontId="1"/>
  </si>
  <si>
    <t>未入力項目数</t>
    <rPh sb="0" eb="3">
      <t>ミニュウリョク</t>
    </rPh>
    <rPh sb="3" eb="6">
      <t>コウモ</t>
    </rPh>
    <phoneticPr fontId="1"/>
  </si>
  <si>
    <t>　※未入力の項目がある場合、評点数は計算されません。</t>
    <rPh sb="2" eb="5">
      <t>みにゅうりょく</t>
    </rPh>
    <rPh sb="6" eb="8">
      <t>こうもく</t>
    </rPh>
    <rPh sb="11" eb="13">
      <t>ば</t>
    </rPh>
    <rPh sb="14" eb="17">
      <t>ひょう</t>
    </rPh>
    <rPh sb="18" eb="20">
      <t>けいさん</t>
    </rPh>
    <phoneticPr fontId="11" type="Hiragana"/>
  </si>
  <si>
    <t>システム機能評点数　集計表</t>
    <rPh sb="10" eb="13">
      <t>しゅう</t>
    </rPh>
    <phoneticPr fontId="11" type="Hiragana"/>
  </si>
  <si>
    <t>既存機能で
対応可能な項目数</t>
    <rPh sb="11" eb="13">
      <t>コウモク</t>
    </rPh>
    <rPh sb="13" eb="14">
      <t>カズ</t>
    </rPh>
    <phoneticPr fontId="1"/>
  </si>
  <si>
    <t>カスタマイズ等で対応可能な項目数</t>
    <rPh sb="6" eb="7">
      <t>トウ</t>
    </rPh>
    <rPh sb="8" eb="10">
      <t>タイオウ</t>
    </rPh>
    <rPh sb="10" eb="12">
      <t>カノウ</t>
    </rPh>
    <rPh sb="13" eb="15">
      <t>コウモク</t>
    </rPh>
    <rPh sb="15" eb="16">
      <t>カズ</t>
    </rPh>
    <phoneticPr fontId="1"/>
  </si>
  <si>
    <t>対応できない
項目数</t>
    <rPh sb="0" eb="2">
      <t>タイオウ</t>
    </rPh>
    <rPh sb="7" eb="10">
      <t>コウモ</t>
    </rPh>
    <phoneticPr fontId="1"/>
  </si>
  <si>
    <t>　※対応できない必須項目がある場合、必須項目の評点数は、
　　必須項目の配点200点に評価係数 0.2を乗じた点数と必須
　　項目の評点数を比較し、低い方の点数となります。</t>
    <rPh sb="18" eb="20">
      <t>ひっす</t>
    </rPh>
    <rPh sb="20" eb="22">
      <t>こうもく</t>
    </rPh>
    <rPh sb="31" eb="35">
      <t>ひっすこ</t>
    </rPh>
    <rPh sb="36" eb="38">
      <t>はいてん</t>
    </rPh>
    <rPh sb="52" eb="53">
      <t>じょう</t>
    </rPh>
    <rPh sb="55" eb="57">
      <t>てんすう</t>
    </rPh>
    <rPh sb="58" eb="60">
      <t>ひっす</t>
    </rPh>
    <rPh sb="63" eb="65">
      <t>こうもく</t>
    </rPh>
    <rPh sb="66" eb="68">
      <t>ひょうてん</t>
    </rPh>
    <rPh sb="68" eb="69">
      <t>すう</t>
    </rPh>
    <rPh sb="70" eb="72">
      <t>ひかく</t>
    </rPh>
    <rPh sb="76" eb="77">
      <t>ほう</t>
    </rPh>
    <rPh sb="78" eb="80">
      <t>てんすう</t>
    </rPh>
    <phoneticPr fontId="11" type="Hiragana"/>
  </si>
  <si>
    <t>合計評点数</t>
    <rPh sb="0" eb="2">
      <t>ゴウケイ</t>
    </rPh>
    <phoneticPr fontId="1"/>
  </si>
  <si>
    <t xml:space="preserve">
／ ３００点</t>
    <rPh sb="6" eb="7">
      <t>テン</t>
    </rPh>
    <phoneticPr fontId="1"/>
  </si>
  <si>
    <t>任 意 項 目</t>
    <rPh sb="0" eb="1">
      <t>ニン</t>
    </rPh>
    <rPh sb="2" eb="3">
      <t>イ</t>
    </rPh>
    <rPh sb="4" eb="5">
      <t>コウ</t>
    </rPh>
    <rPh sb="6" eb="7">
      <t>メ</t>
    </rPh>
    <phoneticPr fontId="1"/>
  </si>
  <si>
    <t>既存機能で対応
可能な項目</t>
    <rPh sb="11" eb="13">
      <t>こうもく</t>
    </rPh>
    <phoneticPr fontId="11"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</si>
</sst>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DBNum3]0&quot;点 &quot;"/>
    <numFmt numFmtId="177" formatCode="[DBNum3]0&quot;点&quot;"/>
  </numFmts>
  <fonts count="17">
    <font>
      <sz val="11"/>
      <color theme="1"/>
      <name val="Yu Gothic"/>
      <family val="3"/>
      <scheme val="minor"/>
    </font>
    <font>
      <sz val="6"/>
      <color auto="1"/>
      <name val="Yu Gothic"/>
      <family val="3"/>
      <scheme val="minor"/>
    </font>
    <font>
      <sz val="11"/>
      <color theme="1"/>
      <name val="ＭＳ 明朝"/>
      <family val="1"/>
    </font>
    <font>
      <sz val="10.5"/>
      <color theme="1"/>
      <name val="ＭＳ 明朝"/>
      <family val="1"/>
    </font>
    <font>
      <sz val="11"/>
      <color theme="0"/>
      <name val="ＭＳ 明朝"/>
      <family val="1"/>
    </font>
    <font>
      <sz val="11"/>
      <color rgb="FFFF0000"/>
      <name val="ＭＳ 明朝"/>
      <family val="1"/>
    </font>
    <font>
      <sz val="12"/>
      <color theme="1"/>
      <name val="ＭＳ 明朝"/>
      <family val="1"/>
    </font>
    <font>
      <sz val="18"/>
      <color theme="1"/>
      <name val="ＭＳ 明朝"/>
      <family val="1"/>
    </font>
    <font>
      <sz val="14"/>
      <color theme="1"/>
      <name val="ＭＳ 明朝"/>
      <family val="1"/>
    </font>
    <font>
      <sz val="16"/>
      <color theme="1"/>
      <name val="ＭＳ 明朝"/>
      <family val="1"/>
    </font>
    <font>
      <sz val="9"/>
      <color theme="1"/>
      <name val="ＭＳ 明朝"/>
      <family val="1"/>
    </font>
    <font>
      <sz val="6"/>
      <color auto="1"/>
      <name val="游ゴシック"/>
      <family val="3"/>
    </font>
    <font>
      <sz val="20"/>
      <color theme="1"/>
      <name val="Yu Gothic"/>
      <family val="3"/>
      <scheme val="minor"/>
    </font>
    <font>
      <sz val="10"/>
      <color theme="1"/>
      <name val="Yu Gothic"/>
      <family val="3"/>
      <scheme val="minor"/>
    </font>
    <font>
      <b/>
      <sz val="36"/>
      <color theme="1"/>
      <name val="ＭＳ 明朝"/>
      <family val="1"/>
    </font>
    <font>
      <b/>
      <sz val="14"/>
      <color theme="1"/>
      <name val="ＭＳ 明朝"/>
      <family val="1"/>
    </font>
    <font>
      <sz val="8"/>
      <color theme="1"/>
      <name val="ＭＳ 明朝"/>
      <family val="1"/>
    </font>
  </fonts>
  <fills count="3">
    <fill>
      <patternFill patternType="none"/>
    </fill>
    <fill>
      <patternFill patternType="gray125"/>
    </fill>
    <fill>
      <patternFill patternType="solid">
        <fgColor theme="0" tint="-0.15"/>
        <bgColor indexed="64"/>
      </patternFill>
    </fill>
  </fills>
  <borders count="39">
    <border>
      <left/>
      <right/>
      <top/>
      <bottom/>
      <diagonal/>
    </border>
    <border>
      <left style="thin">
        <color indexed="64"/>
      </left>
      <right style="thin">
        <color auto="1"/>
      </right>
      <top style="thin">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style="thin">
        <color indexed="64"/>
      </top>
      <bottom style="double">
        <color indexed="64"/>
      </bottom>
      <diagonal/>
    </border>
    <border>
      <left style="thin">
        <color auto="1"/>
      </left>
      <right/>
      <top style="thin">
        <color indexed="64"/>
      </top>
      <bottom/>
      <diagonal/>
    </border>
    <border>
      <left style="thin">
        <color indexed="64"/>
      </left>
      <right/>
      <top style="thin">
        <color indexed="64"/>
      </top>
      <bottom style="double">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auto="1"/>
      </right>
      <top style="thin">
        <color indexed="64"/>
      </top>
      <bottom style="double">
        <color auto="1"/>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diagonal/>
    </border>
    <border>
      <left/>
      <right/>
      <top style="medium">
        <color indexed="64"/>
      </top>
      <bottom/>
      <diagonal/>
    </border>
  </borders>
  <cellStyleXfs count="1">
    <xf numFmtId="0" fontId="0" fillId="0" borderId="0"/>
  </cellStyleXfs>
  <cellXfs count="102">
    <xf numFmtId="0" fontId="0" fillId="0" borderId="0" xfId="0"/>
    <xf numFmtId="0" fontId="2" fillId="0" borderId="0" xfId="0"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7" fillId="0" borderId="0" xfId="0" applyFont="1" applyBorder="1" applyAlignment="1">
      <alignment horizontal="center" vertical="center"/>
    </xf>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2" borderId="9" xfId="0" applyFont="1" applyFill="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7" fillId="0" borderId="0" xfId="0" applyFont="1" applyAlignment="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2" borderId="22" xfId="0" applyFont="1" applyFill="1" applyBorder="1" applyAlignment="1">
      <alignment horizontal="center"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2" borderId="29"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2" fillId="0" borderId="0"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2" borderId="9" xfId="0" applyFont="1" applyFill="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2" fillId="2" borderId="11" xfId="0" applyFont="1" applyFill="1" applyBorder="1" applyAlignment="1">
      <alignment horizontal="center" vertical="center" wrapText="1"/>
    </xf>
    <xf numFmtId="0" fontId="3" fillId="0" borderId="12"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2" fillId="2" borderId="22" xfId="0" applyFont="1" applyFill="1" applyBorder="1" applyAlignment="1">
      <alignment horizontal="center" vertical="center" wrapText="1"/>
    </xf>
    <xf numFmtId="0" fontId="3" fillId="0" borderId="23"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0" borderId="27" xfId="0" applyFont="1" applyBorder="1" applyAlignment="1" applyProtection="1">
      <alignment vertical="center" wrapText="1"/>
      <protection locked="0"/>
    </xf>
    <xf numFmtId="0" fontId="10" fillId="0" borderId="0" xfId="0" applyFont="1" applyBorder="1" applyAlignment="1">
      <alignment horizontal="left" vertical="center" wrapText="1"/>
    </xf>
    <xf numFmtId="0" fontId="4" fillId="0" borderId="0" xfId="0" applyFont="1" applyBorder="1" applyAlignment="1">
      <alignment horizontal="center" vertical="center" shrinkToFit="1"/>
    </xf>
    <xf numFmtId="0" fontId="4" fillId="0" borderId="0" xfId="0" applyFont="1" applyBorder="1" applyAlignment="1">
      <alignment horizontal="center" vertical="center" wrapText="1"/>
    </xf>
    <xf numFmtId="0" fontId="0" fillId="0" borderId="0" xfId="0" applyAlignment="1">
      <alignment vertical="center"/>
    </xf>
    <xf numFmtId="0" fontId="12" fillId="0" borderId="0" xfId="0" applyFont="1" applyBorder="1" applyAlignment="1">
      <alignment horizontal="center" vertical="center"/>
    </xf>
    <xf numFmtId="0" fontId="8" fillId="0" borderId="30" xfId="0" applyFont="1" applyBorder="1" applyAlignment="1">
      <alignment vertical="center" wrapText="1"/>
    </xf>
    <xf numFmtId="0" fontId="6" fillId="2" borderId="6"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6"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7" fillId="0" borderId="0" xfId="0" applyFont="1" applyAlignment="1">
      <alignment horizontal="center" vertical="center" wrapText="1"/>
    </xf>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7" fillId="0" borderId="6" xfId="0" applyFont="1" applyBorder="1" applyAlignment="1">
      <alignment horizontal="right" vertical="center" wrapText="1"/>
    </xf>
    <xf numFmtId="0" fontId="7" fillId="0" borderId="33" xfId="0" applyFont="1" applyBorder="1" applyAlignment="1">
      <alignment horizontal="center" vertical="center" wrapText="1"/>
    </xf>
    <xf numFmtId="0" fontId="7" fillId="0" borderId="34" xfId="0" applyFont="1" applyBorder="1" applyAlignment="1">
      <alignment horizontal="right" vertical="center" wrapText="1"/>
    </xf>
    <xf numFmtId="0" fontId="9" fillId="2" borderId="35"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6" fillId="0" borderId="28" xfId="0" applyFont="1" applyBorder="1" applyAlignment="1">
      <alignment horizontal="center" vertical="center" wrapText="1"/>
    </xf>
    <xf numFmtId="0" fontId="2" fillId="2" borderId="6" xfId="0" applyFont="1" applyFill="1" applyBorder="1" applyAlignment="1">
      <alignment horizontal="center" vertical="center" wrapText="1"/>
    </xf>
    <xf numFmtId="0" fontId="0" fillId="0" borderId="37" xfId="0" applyBorder="1" applyAlignment="1">
      <alignment vertical="center"/>
    </xf>
    <xf numFmtId="0" fontId="9" fillId="0" borderId="0" xfId="0" applyFont="1" applyAlignment="1">
      <alignment horizontal="right" vertical="center" wrapText="1"/>
    </xf>
    <xf numFmtId="0" fontId="13" fillId="0" borderId="37" xfId="0" applyFont="1" applyBorder="1" applyAlignment="1">
      <alignment vertical="center" wrapText="1"/>
    </xf>
    <xf numFmtId="0" fontId="13" fillId="0" borderId="0" xfId="0" applyFont="1" applyBorder="1" applyAlignment="1">
      <alignment vertical="center" wrapText="1"/>
    </xf>
    <xf numFmtId="176" fontId="14" fillId="0" borderId="31" xfId="0" applyNumberFormat="1" applyFont="1" applyBorder="1" applyAlignment="1">
      <alignment horizontal="center" vertical="center" wrapText="1"/>
    </xf>
    <xf numFmtId="176" fontId="14" fillId="0" borderId="32" xfId="0" applyNumberFormat="1" applyFont="1" applyBorder="1" applyAlignment="1">
      <alignment horizontal="center" vertical="center" wrapText="1"/>
    </xf>
    <xf numFmtId="0" fontId="9" fillId="0" borderId="0" xfId="0" applyFont="1" applyBorder="1" applyAlignment="1" applyProtection="1">
      <alignment horizontal="left" vertical="center" wrapText="1"/>
      <protection locked="0"/>
    </xf>
    <xf numFmtId="0" fontId="9" fillId="0" borderId="28" xfId="0" applyFont="1" applyBorder="1" applyAlignment="1" applyProtection="1">
      <alignment horizontal="left" vertical="center" wrapText="1"/>
      <protection locked="0"/>
    </xf>
    <xf numFmtId="176" fontId="14" fillId="0" borderId="38" xfId="0" applyNumberFormat="1" applyFont="1" applyBorder="1" applyAlignment="1">
      <alignment horizontal="center" vertical="center" wrapText="1"/>
    </xf>
    <xf numFmtId="176" fontId="14" fillId="0" borderId="28" xfId="0" applyNumberFormat="1" applyFont="1" applyBorder="1" applyAlignment="1">
      <alignment horizontal="center" vertical="center" wrapText="1"/>
    </xf>
    <xf numFmtId="177" fontId="15" fillId="0" borderId="35" xfId="0" quotePrefix="1" applyNumberFormat="1" applyFont="1" applyBorder="1" applyAlignment="1">
      <alignment horizontal="left" vertical="center" wrapText="1"/>
    </xf>
    <xf numFmtId="177" fontId="15" fillId="0" borderId="36" xfId="0" applyNumberFormat="1" applyFont="1" applyBorder="1" applyAlignment="1">
      <alignment horizontal="left" vertical="center" wrapText="1"/>
    </xf>
    <xf numFmtId="0" fontId="16" fillId="0" borderId="0" xfId="0" applyFont="1" applyBorder="1" applyAlignment="1">
      <alignment horizontal="lef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96520</xdr:colOff>
      <xdr:row>2</xdr:row>
      <xdr:rowOff>202565</xdr:rowOff>
    </xdr:from>
    <xdr:to xmlns:xdr="http://schemas.openxmlformats.org/drawingml/2006/spreadsheetDrawing">
      <xdr:col>5</xdr:col>
      <xdr:colOff>690245</xdr:colOff>
      <xdr:row>5</xdr:row>
      <xdr:rowOff>20955</xdr:rowOff>
    </xdr:to>
    <xdr:sp macro="" textlink="">
      <xdr:nvSpPr>
        <xdr:cNvPr id="2" name="図形 2"/>
        <xdr:cNvSpPr/>
      </xdr:nvSpPr>
      <xdr:spPr>
        <a:xfrm>
          <a:off x="96520" y="634365"/>
          <a:ext cx="5765800" cy="466090"/>
        </a:xfrm>
        <a:prstGeom prst="roundRect">
          <a:avLst>
            <a:gd name="adj" fmla="val 10725"/>
          </a:avLst>
        </a:prstGeom>
      </xdr:spPr>
      <xdr:style>
        <a:lnRef idx="2">
          <a:schemeClr val="dk1"/>
        </a:lnRef>
        <a:fillRef idx="1">
          <a:schemeClr val="lt1"/>
        </a:fillRef>
        <a:effectRef idx="0">
          <a:schemeClr val="dk1"/>
        </a:effectRef>
        <a:fontRef idx="minor">
          <a:schemeClr val="dk1"/>
        </a:fontRef>
      </xdr:style>
      <xdr:txBody>
        <a:bodyPr vertOverflow="clip" horzOverflow="clip" tIns="0" bIns="0" anchor="ctr" anchorCtr="0"/>
        <a:lstStyle/>
        <a:p>
          <a:r>
            <a:rPr kumimoji="1" lang="ja-JP" altLang="en-US" sz="1000"/>
            <a:t>　【レベル</a:t>
          </a:r>
          <a:r>
            <a:rPr kumimoji="1" lang="ja-JP" altLang="en-US" sz="1000"/>
            <a:t>】</a:t>
          </a:r>
          <a:r>
            <a:rPr kumimoji="1" lang="ja-JP" altLang="en-US" sz="1000"/>
            <a:t>〇： 必須　　　【</a:t>
          </a:r>
          <a:r>
            <a:rPr kumimoji="1" lang="ja-JP" altLang="en-US" sz="1000"/>
            <a:t>判　定</a:t>
          </a:r>
          <a:r>
            <a:rPr kumimoji="1" lang="ja-JP" altLang="en-US" sz="1000"/>
            <a:t>】</a:t>
          </a:r>
          <a:r>
            <a:rPr kumimoji="1" lang="ja-JP" altLang="en-US" sz="1000"/>
            <a:t>〇： 既存機能で対応可能　　　　</a:t>
          </a:r>
          <a:r>
            <a:rPr kumimoji="1" lang="ja-JP" altLang="en-US" sz="1000"/>
            <a:t>×： 対応できない</a:t>
          </a:r>
          <a:endParaRPr kumimoji="1" lang="ja-JP" altLang="en-US" sz="1000"/>
        </a:p>
        <a:p>
          <a:r>
            <a:rPr kumimoji="1" lang="ja-JP" altLang="en-US" sz="1000"/>
            <a:t>　　　　</a:t>
          </a:r>
          <a:r>
            <a:rPr kumimoji="1" lang="ja-JP" altLang="en-US" sz="1000"/>
            <a:t>　　△： 任意</a:t>
          </a:r>
          <a:r>
            <a:rPr kumimoji="1" lang="ja-JP" altLang="en-US" sz="1000"/>
            <a:t>　　　　　　　　△ ：カスタマイズ又は代替手段等で対応可能</a:t>
          </a:r>
          <a:r>
            <a:rPr kumimoji="1" lang="ja-JP" altLang="en-US" sz="900"/>
            <a:t>　　　　　　　　　　　　　　　　 </a:t>
          </a:r>
          <a:endParaRPr kumimoji="1" lang="ja-JP" altLang="en-US"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68"/>
  <sheetViews>
    <sheetView tabSelected="1" zoomScale="85" zoomScaleNormal="85" zoomScaleSheetLayoutView="70" workbookViewId="0">
      <pane ySplit="7" topLeftCell="A8" activePane="bottomLeft" state="frozen"/>
      <selection pane="bottomLeft" sqref="A1:B1"/>
    </sheetView>
  </sheetViews>
  <sheetFormatPr defaultColWidth="9" defaultRowHeight="13"/>
  <cols>
    <col min="1" max="1" width="6.58203125" style="1" customWidth="1"/>
    <col min="2" max="2" width="12.58203125" style="2" customWidth="1"/>
    <col min="3" max="3" width="15.58203125" style="2" customWidth="1"/>
    <col min="4" max="4" width="16.58203125" style="2" customWidth="1"/>
    <col min="5" max="6" width="16.58203125" style="3" customWidth="1"/>
    <col min="7" max="8" width="8.58203125" style="3" customWidth="1"/>
    <col min="9" max="9" width="4.58203125" style="3" customWidth="1"/>
    <col min="10" max="10" width="18.58203125" style="3" customWidth="1"/>
    <col min="11" max="11" width="9" style="3"/>
    <col min="12" max="12" width="9" style="4"/>
    <col min="13" max="14" width="9" style="5"/>
    <col min="15" max="15" width="9" style="6"/>
    <col min="16" max="16384" width="9" style="3"/>
  </cols>
  <sheetData>
    <row r="1" spans="1:14" ht="17" customHeight="1">
      <c r="A1" s="7" t="s">
        <v>128</v>
      </c>
      <c r="B1" s="7"/>
      <c r="C1" s="9" t="s">
        <v>245</v>
      </c>
      <c r="D1" s="9"/>
      <c r="E1" s="9"/>
      <c r="F1" s="9"/>
      <c r="G1" s="9"/>
      <c r="H1" s="9"/>
      <c r="I1" s="9"/>
      <c r="J1" s="9"/>
    </row>
    <row r="2" spans="1:14" ht="17" customHeight="1">
      <c r="A2" s="8"/>
      <c r="B2" s="8"/>
      <c r="C2" s="24"/>
      <c r="D2" s="24"/>
      <c r="E2" s="24"/>
      <c r="F2" s="24"/>
      <c r="G2" s="24"/>
      <c r="H2" s="24"/>
      <c r="I2" s="24"/>
      <c r="J2" s="24"/>
    </row>
    <row r="3" spans="1:14" ht="17" customHeight="1">
      <c r="A3" s="9"/>
      <c r="B3" s="9"/>
      <c r="C3" s="9"/>
      <c r="D3" s="9"/>
      <c r="E3" s="9"/>
      <c r="F3" s="9"/>
      <c r="G3" s="9"/>
      <c r="H3" s="9"/>
      <c r="I3" s="9"/>
      <c r="J3" s="9"/>
    </row>
    <row r="4" spans="1:14" ht="17" customHeight="1">
      <c r="H4" s="49"/>
      <c r="I4" s="49"/>
      <c r="J4" s="49"/>
    </row>
    <row r="5" spans="1:14" ht="17" customHeight="1">
      <c r="G5" s="43" t="s">
        <v>237</v>
      </c>
      <c r="H5" s="50"/>
      <c r="I5" s="50"/>
      <c r="J5" s="50"/>
    </row>
    <row r="6" spans="1:14" ht="7" customHeight="1"/>
    <row r="7" spans="1:14" ht="24.95" customHeight="1">
      <c r="A7" s="10" t="s">
        <v>23</v>
      </c>
      <c r="B7" s="18" t="s">
        <v>24</v>
      </c>
      <c r="C7" s="25" t="s">
        <v>29</v>
      </c>
      <c r="D7" s="26" t="s">
        <v>30</v>
      </c>
      <c r="E7" s="18"/>
      <c r="F7" s="37"/>
      <c r="G7" s="44" t="s">
        <v>13</v>
      </c>
      <c r="H7" s="51" t="s">
        <v>32</v>
      </c>
      <c r="I7" s="56" t="s">
        <v>4</v>
      </c>
      <c r="J7" s="62"/>
      <c r="L7" s="69" t="s">
        <v>125</v>
      </c>
      <c r="M7" s="69" t="s">
        <v>130</v>
      </c>
      <c r="N7" s="69" t="s">
        <v>84</v>
      </c>
    </row>
    <row r="8" spans="1:14" ht="48" customHeight="1">
      <c r="A8" s="11">
        <v>1</v>
      </c>
      <c r="B8" s="19" t="s">
        <v>77</v>
      </c>
      <c r="C8" s="19" t="s">
        <v>77</v>
      </c>
      <c r="D8" s="27" t="s">
        <v>137</v>
      </c>
      <c r="E8" s="32"/>
      <c r="F8" s="38"/>
      <c r="G8" s="45" t="s">
        <v>3</v>
      </c>
      <c r="H8" s="52"/>
      <c r="I8" s="57"/>
      <c r="J8" s="63"/>
      <c r="L8" s="70" t="str">
        <f t="shared" ref="L8:L71" si="0">IF(AND(G8="〇",H8="×"),"NG","")</f>
        <v/>
      </c>
      <c r="M8" s="70" t="str">
        <f t="shared" ref="M8:M71" si="1">IF(G8="〇",IF(H8="","",H8),"")</f>
        <v/>
      </c>
      <c r="N8" s="70" t="str">
        <f t="shared" ref="N8:N71" si="2">IF(G8="△",IF(H8="","",H8),"")</f>
        <v/>
      </c>
    </row>
    <row r="9" spans="1:14" ht="84" customHeight="1">
      <c r="A9" s="12">
        <f t="shared" ref="A9:A72" si="3">A8+1</f>
        <v>2</v>
      </c>
      <c r="B9" s="20"/>
      <c r="C9" s="20"/>
      <c r="D9" s="28" t="s">
        <v>100</v>
      </c>
      <c r="E9" s="33"/>
      <c r="F9" s="39"/>
      <c r="G9" s="45" t="s">
        <v>3</v>
      </c>
      <c r="H9" s="52"/>
      <c r="I9" s="58"/>
      <c r="J9" s="64"/>
      <c r="L9" s="70" t="str">
        <f t="shared" si="0"/>
        <v/>
      </c>
      <c r="M9" s="70" t="str">
        <f t="shared" si="1"/>
        <v/>
      </c>
      <c r="N9" s="70" t="str">
        <f t="shared" si="2"/>
        <v/>
      </c>
    </row>
    <row r="10" spans="1:14" ht="84" customHeight="1">
      <c r="A10" s="12">
        <f t="shared" si="3"/>
        <v>3</v>
      </c>
      <c r="B10" s="20"/>
      <c r="C10" s="20"/>
      <c r="D10" s="28" t="s">
        <v>138</v>
      </c>
      <c r="E10" s="33"/>
      <c r="F10" s="39"/>
      <c r="G10" s="45" t="s">
        <v>3</v>
      </c>
      <c r="H10" s="52"/>
      <c r="I10" s="58"/>
      <c r="J10" s="64"/>
      <c r="L10" s="70" t="str">
        <f t="shared" si="0"/>
        <v/>
      </c>
      <c r="M10" s="70" t="str">
        <f t="shared" si="1"/>
        <v/>
      </c>
      <c r="N10" s="70" t="str">
        <f t="shared" si="2"/>
        <v/>
      </c>
    </row>
    <row r="11" spans="1:14" ht="36" customHeight="1">
      <c r="A11" s="13">
        <f t="shared" si="3"/>
        <v>4</v>
      </c>
      <c r="B11" s="21"/>
      <c r="C11" s="21"/>
      <c r="D11" s="29" t="s">
        <v>139</v>
      </c>
      <c r="E11" s="34"/>
      <c r="F11" s="40"/>
      <c r="G11" s="46" t="s">
        <v>3</v>
      </c>
      <c r="H11" s="53"/>
      <c r="I11" s="59"/>
      <c r="J11" s="65"/>
      <c r="L11" s="70" t="str">
        <f t="shared" si="0"/>
        <v/>
      </c>
      <c r="M11" s="70" t="str">
        <f t="shared" si="1"/>
        <v/>
      </c>
      <c r="N11" s="70" t="str">
        <f t="shared" si="2"/>
        <v/>
      </c>
    </row>
    <row r="12" spans="1:14" ht="84" customHeight="1">
      <c r="A12" s="14">
        <f t="shared" si="3"/>
        <v>5</v>
      </c>
      <c r="B12" s="22" t="s">
        <v>78</v>
      </c>
      <c r="C12" s="22" t="s">
        <v>78</v>
      </c>
      <c r="D12" s="30" t="s">
        <v>140</v>
      </c>
      <c r="E12" s="35"/>
      <c r="F12" s="41"/>
      <c r="G12" s="47" t="s">
        <v>3</v>
      </c>
      <c r="H12" s="54"/>
      <c r="I12" s="60"/>
      <c r="J12" s="66"/>
      <c r="L12" s="70" t="str">
        <f t="shared" si="0"/>
        <v/>
      </c>
      <c r="M12" s="70" t="str">
        <f t="shared" si="1"/>
        <v/>
      </c>
      <c r="N12" s="70" t="str">
        <f t="shared" si="2"/>
        <v/>
      </c>
    </row>
    <row r="13" spans="1:14" ht="72" customHeight="1">
      <c r="A13" s="12">
        <f t="shared" si="3"/>
        <v>6</v>
      </c>
      <c r="B13" s="20"/>
      <c r="C13" s="20"/>
      <c r="D13" s="28" t="s">
        <v>142</v>
      </c>
      <c r="E13" s="33"/>
      <c r="F13" s="39"/>
      <c r="G13" s="45" t="s">
        <v>3</v>
      </c>
      <c r="H13" s="52"/>
      <c r="I13" s="58"/>
      <c r="J13" s="64"/>
      <c r="L13" s="70" t="str">
        <f t="shared" si="0"/>
        <v/>
      </c>
      <c r="M13" s="70" t="str">
        <f t="shared" si="1"/>
        <v/>
      </c>
      <c r="N13" s="70" t="str">
        <f t="shared" si="2"/>
        <v/>
      </c>
    </row>
    <row r="14" spans="1:14" ht="24" customHeight="1">
      <c r="A14" s="12">
        <f t="shared" si="3"/>
        <v>7</v>
      </c>
      <c r="B14" s="20"/>
      <c r="C14" s="20"/>
      <c r="D14" s="28" t="s">
        <v>143</v>
      </c>
      <c r="E14" s="33"/>
      <c r="F14" s="39"/>
      <c r="G14" s="45" t="s">
        <v>3</v>
      </c>
      <c r="H14" s="52"/>
      <c r="I14" s="58"/>
      <c r="J14" s="64"/>
      <c r="L14" s="70" t="str">
        <f t="shared" si="0"/>
        <v/>
      </c>
      <c r="M14" s="70" t="str">
        <f t="shared" si="1"/>
        <v/>
      </c>
      <c r="N14" s="70" t="str">
        <f t="shared" si="2"/>
        <v/>
      </c>
    </row>
    <row r="15" spans="1:14" ht="48" customHeight="1">
      <c r="A15" s="13">
        <f t="shared" si="3"/>
        <v>8</v>
      </c>
      <c r="B15" s="21"/>
      <c r="C15" s="21"/>
      <c r="D15" s="29" t="s">
        <v>144</v>
      </c>
      <c r="E15" s="34"/>
      <c r="F15" s="40"/>
      <c r="G15" s="46" t="s">
        <v>3</v>
      </c>
      <c r="H15" s="53"/>
      <c r="I15" s="59"/>
      <c r="J15" s="65"/>
      <c r="L15" s="70" t="str">
        <f t="shared" si="0"/>
        <v/>
      </c>
      <c r="M15" s="70" t="str">
        <f t="shared" si="1"/>
        <v/>
      </c>
      <c r="N15" s="70" t="str">
        <f t="shared" si="2"/>
        <v/>
      </c>
    </row>
    <row r="16" spans="1:14" ht="48" customHeight="1">
      <c r="A16" s="15">
        <f t="shared" si="3"/>
        <v>9</v>
      </c>
      <c r="B16" s="23" t="s">
        <v>43</v>
      </c>
      <c r="C16" s="23" t="s">
        <v>18</v>
      </c>
      <c r="D16" s="31" t="s">
        <v>145</v>
      </c>
      <c r="E16" s="36"/>
      <c r="F16" s="42"/>
      <c r="G16" s="48" t="s">
        <v>3</v>
      </c>
      <c r="H16" s="55"/>
      <c r="I16" s="61"/>
      <c r="J16" s="67"/>
      <c r="L16" s="70" t="str">
        <f t="shared" si="0"/>
        <v/>
      </c>
      <c r="M16" s="70" t="str">
        <f t="shared" si="1"/>
        <v/>
      </c>
      <c r="N16" s="70" t="str">
        <f t="shared" si="2"/>
        <v/>
      </c>
    </row>
    <row r="17" spans="1:14" ht="24" customHeight="1">
      <c r="A17" s="14">
        <f t="shared" si="3"/>
        <v>10</v>
      </c>
      <c r="B17" s="22" t="s">
        <v>69</v>
      </c>
      <c r="C17" s="22" t="s">
        <v>106</v>
      </c>
      <c r="D17" s="30" t="s">
        <v>10</v>
      </c>
      <c r="E17" s="35"/>
      <c r="F17" s="41"/>
      <c r="G17" s="47" t="s">
        <v>3</v>
      </c>
      <c r="H17" s="54"/>
      <c r="I17" s="60"/>
      <c r="J17" s="66"/>
      <c r="L17" s="70" t="str">
        <f t="shared" si="0"/>
        <v/>
      </c>
      <c r="M17" s="70" t="str">
        <f t="shared" si="1"/>
        <v/>
      </c>
      <c r="N17" s="70" t="str">
        <f t="shared" si="2"/>
        <v/>
      </c>
    </row>
    <row r="18" spans="1:14" ht="24" customHeight="1">
      <c r="A18" s="12">
        <f t="shared" si="3"/>
        <v>11</v>
      </c>
      <c r="B18" s="20"/>
      <c r="C18" s="20"/>
      <c r="D18" s="28" t="s">
        <v>146</v>
      </c>
      <c r="E18" s="33"/>
      <c r="F18" s="39"/>
      <c r="G18" s="45" t="s">
        <v>3</v>
      </c>
      <c r="H18" s="52"/>
      <c r="I18" s="58"/>
      <c r="J18" s="64"/>
      <c r="L18" s="70" t="str">
        <f t="shared" si="0"/>
        <v/>
      </c>
      <c r="M18" s="70" t="str">
        <f t="shared" si="1"/>
        <v/>
      </c>
      <c r="N18" s="70" t="str">
        <f t="shared" si="2"/>
        <v/>
      </c>
    </row>
    <row r="19" spans="1:14" ht="36" customHeight="1">
      <c r="A19" s="13">
        <f t="shared" si="3"/>
        <v>12</v>
      </c>
      <c r="B19" s="21"/>
      <c r="C19" s="21"/>
      <c r="D19" s="29" t="s">
        <v>147</v>
      </c>
      <c r="E19" s="34"/>
      <c r="F19" s="40"/>
      <c r="G19" s="46" t="s">
        <v>3</v>
      </c>
      <c r="H19" s="53"/>
      <c r="I19" s="59"/>
      <c r="J19" s="65"/>
      <c r="L19" s="70" t="str">
        <f t="shared" si="0"/>
        <v/>
      </c>
      <c r="M19" s="70" t="str">
        <f t="shared" si="1"/>
        <v/>
      </c>
      <c r="N19" s="70" t="str">
        <f t="shared" si="2"/>
        <v/>
      </c>
    </row>
    <row r="20" spans="1:14" ht="36" customHeight="1">
      <c r="A20" s="14">
        <f t="shared" si="3"/>
        <v>13</v>
      </c>
      <c r="B20" s="22" t="s">
        <v>1</v>
      </c>
      <c r="C20" s="22" t="s">
        <v>1</v>
      </c>
      <c r="D20" s="30" t="s">
        <v>20</v>
      </c>
      <c r="E20" s="35"/>
      <c r="F20" s="41"/>
      <c r="G20" s="47" t="s">
        <v>3</v>
      </c>
      <c r="H20" s="54"/>
      <c r="I20" s="60"/>
      <c r="J20" s="66"/>
      <c r="L20" s="70" t="str">
        <f t="shared" si="0"/>
        <v/>
      </c>
      <c r="M20" s="70" t="str">
        <f t="shared" si="1"/>
        <v/>
      </c>
      <c r="N20" s="70" t="str">
        <f t="shared" si="2"/>
        <v/>
      </c>
    </row>
    <row r="21" spans="1:14" ht="24" customHeight="1">
      <c r="A21" s="13">
        <f t="shared" si="3"/>
        <v>14</v>
      </c>
      <c r="B21" s="21"/>
      <c r="C21" s="21"/>
      <c r="D21" s="29" t="s">
        <v>148</v>
      </c>
      <c r="E21" s="34"/>
      <c r="F21" s="40"/>
      <c r="G21" s="46" t="s">
        <v>14</v>
      </c>
      <c r="H21" s="53"/>
      <c r="I21" s="59"/>
      <c r="J21" s="65"/>
      <c r="L21" s="70" t="str">
        <f t="shared" si="0"/>
        <v/>
      </c>
      <c r="M21" s="70" t="str">
        <f t="shared" si="1"/>
        <v/>
      </c>
      <c r="N21" s="70" t="str">
        <f t="shared" si="2"/>
        <v/>
      </c>
    </row>
    <row r="22" spans="1:14" ht="36" customHeight="1">
      <c r="A22" s="14">
        <f t="shared" si="3"/>
        <v>15</v>
      </c>
      <c r="B22" s="22" t="s">
        <v>39</v>
      </c>
      <c r="C22" s="22" t="s">
        <v>7</v>
      </c>
      <c r="D22" s="30" t="s">
        <v>36</v>
      </c>
      <c r="E22" s="35"/>
      <c r="F22" s="41"/>
      <c r="G22" s="47" t="s">
        <v>3</v>
      </c>
      <c r="H22" s="54"/>
      <c r="I22" s="60"/>
      <c r="J22" s="66"/>
      <c r="L22" s="70" t="str">
        <f t="shared" si="0"/>
        <v/>
      </c>
      <c r="M22" s="70" t="str">
        <f t="shared" si="1"/>
        <v/>
      </c>
      <c r="N22" s="70" t="str">
        <f t="shared" si="2"/>
        <v/>
      </c>
    </row>
    <row r="23" spans="1:14" ht="36" customHeight="1">
      <c r="A23" s="12">
        <f t="shared" si="3"/>
        <v>16</v>
      </c>
      <c r="B23" s="20"/>
      <c r="C23" s="20" t="s">
        <v>9</v>
      </c>
      <c r="D23" s="28" t="s">
        <v>149</v>
      </c>
      <c r="E23" s="33"/>
      <c r="F23" s="39"/>
      <c r="G23" s="45" t="s">
        <v>3</v>
      </c>
      <c r="H23" s="52"/>
      <c r="I23" s="58"/>
      <c r="J23" s="64"/>
      <c r="L23" s="70" t="str">
        <f t="shared" si="0"/>
        <v/>
      </c>
      <c r="M23" s="70" t="str">
        <f t="shared" si="1"/>
        <v/>
      </c>
      <c r="N23" s="70" t="str">
        <f t="shared" si="2"/>
        <v/>
      </c>
    </row>
    <row r="24" spans="1:14" ht="36" customHeight="1">
      <c r="A24" s="13">
        <f t="shared" si="3"/>
        <v>17</v>
      </c>
      <c r="B24" s="21"/>
      <c r="C24" s="21"/>
      <c r="D24" s="29" t="s">
        <v>150</v>
      </c>
      <c r="E24" s="34"/>
      <c r="F24" s="40"/>
      <c r="G24" s="46" t="s">
        <v>14</v>
      </c>
      <c r="H24" s="53"/>
      <c r="I24" s="59"/>
      <c r="J24" s="65"/>
      <c r="L24" s="70" t="str">
        <f t="shared" si="0"/>
        <v/>
      </c>
      <c r="M24" s="70" t="str">
        <f t="shared" si="1"/>
        <v/>
      </c>
      <c r="N24" s="70" t="str">
        <f t="shared" si="2"/>
        <v/>
      </c>
    </row>
    <row r="25" spans="1:14" ht="24" customHeight="1">
      <c r="A25" s="14">
        <f t="shared" si="3"/>
        <v>18</v>
      </c>
      <c r="B25" s="22" t="s">
        <v>105</v>
      </c>
      <c r="C25" s="22" t="s">
        <v>122</v>
      </c>
      <c r="D25" s="30" t="s">
        <v>151</v>
      </c>
      <c r="E25" s="35"/>
      <c r="F25" s="41"/>
      <c r="G25" s="47" t="s">
        <v>3</v>
      </c>
      <c r="H25" s="54"/>
      <c r="I25" s="60"/>
      <c r="J25" s="66"/>
      <c r="L25" s="70" t="str">
        <f t="shared" si="0"/>
        <v/>
      </c>
      <c r="M25" s="70" t="str">
        <f t="shared" si="1"/>
        <v/>
      </c>
      <c r="N25" s="70" t="str">
        <f t="shared" si="2"/>
        <v/>
      </c>
    </row>
    <row r="26" spans="1:14" ht="24" customHeight="1">
      <c r="A26" s="12">
        <f t="shared" si="3"/>
        <v>19</v>
      </c>
      <c r="B26" s="20"/>
      <c r="C26" s="20"/>
      <c r="D26" s="28" t="s">
        <v>66</v>
      </c>
      <c r="E26" s="33"/>
      <c r="F26" s="39"/>
      <c r="G26" s="45" t="s">
        <v>14</v>
      </c>
      <c r="H26" s="52"/>
      <c r="I26" s="58"/>
      <c r="J26" s="64"/>
      <c r="L26" s="70" t="str">
        <f t="shared" si="0"/>
        <v/>
      </c>
      <c r="M26" s="70" t="str">
        <f t="shared" si="1"/>
        <v/>
      </c>
      <c r="N26" s="70" t="str">
        <f t="shared" si="2"/>
        <v/>
      </c>
    </row>
    <row r="27" spans="1:14" ht="48" customHeight="1">
      <c r="A27" s="12">
        <f t="shared" si="3"/>
        <v>20</v>
      </c>
      <c r="B27" s="20"/>
      <c r="C27" s="20" t="s">
        <v>108</v>
      </c>
      <c r="D27" s="28" t="s">
        <v>119</v>
      </c>
      <c r="E27" s="33"/>
      <c r="F27" s="39"/>
      <c r="G27" s="45" t="s">
        <v>3</v>
      </c>
      <c r="H27" s="52"/>
      <c r="I27" s="58"/>
      <c r="J27" s="64"/>
      <c r="L27" s="70" t="str">
        <f t="shared" si="0"/>
        <v/>
      </c>
      <c r="M27" s="70" t="str">
        <f t="shared" si="1"/>
        <v/>
      </c>
      <c r="N27" s="70" t="str">
        <f t="shared" si="2"/>
        <v/>
      </c>
    </row>
    <row r="28" spans="1:14" ht="60" customHeight="1">
      <c r="A28" s="12">
        <f t="shared" si="3"/>
        <v>21</v>
      </c>
      <c r="B28" s="20"/>
      <c r="C28" s="20" t="s">
        <v>76</v>
      </c>
      <c r="D28" s="28" t="s">
        <v>152</v>
      </c>
      <c r="E28" s="33"/>
      <c r="F28" s="39"/>
      <c r="G28" s="45" t="s">
        <v>3</v>
      </c>
      <c r="H28" s="52"/>
      <c r="I28" s="58"/>
      <c r="J28" s="64"/>
      <c r="L28" s="70" t="str">
        <f t="shared" si="0"/>
        <v/>
      </c>
      <c r="M28" s="70" t="str">
        <f t="shared" si="1"/>
        <v/>
      </c>
      <c r="N28" s="70" t="str">
        <f t="shared" si="2"/>
        <v/>
      </c>
    </row>
    <row r="29" spans="1:14" ht="60" customHeight="1">
      <c r="A29" s="12">
        <f t="shared" si="3"/>
        <v>22</v>
      </c>
      <c r="B29" s="20"/>
      <c r="C29" s="20"/>
      <c r="D29" s="28" t="s">
        <v>134</v>
      </c>
      <c r="E29" s="33"/>
      <c r="F29" s="39"/>
      <c r="G29" s="45" t="s">
        <v>14</v>
      </c>
      <c r="H29" s="52"/>
      <c r="I29" s="58"/>
      <c r="J29" s="64"/>
      <c r="L29" s="70" t="str">
        <f t="shared" si="0"/>
        <v/>
      </c>
      <c r="M29" s="70" t="str">
        <f t="shared" si="1"/>
        <v/>
      </c>
      <c r="N29" s="70" t="str">
        <f t="shared" si="2"/>
        <v/>
      </c>
    </row>
    <row r="30" spans="1:14" ht="36" customHeight="1">
      <c r="A30" s="12">
        <f t="shared" si="3"/>
        <v>23</v>
      </c>
      <c r="B30" s="20"/>
      <c r="C30" s="20"/>
      <c r="D30" s="28" t="s">
        <v>153</v>
      </c>
      <c r="E30" s="33"/>
      <c r="F30" s="39"/>
      <c r="G30" s="45" t="s">
        <v>14</v>
      </c>
      <c r="H30" s="52"/>
      <c r="I30" s="58"/>
      <c r="J30" s="64"/>
      <c r="L30" s="70" t="str">
        <f t="shared" si="0"/>
        <v/>
      </c>
      <c r="M30" s="70" t="str">
        <f t="shared" si="1"/>
        <v/>
      </c>
      <c r="N30" s="70" t="str">
        <f t="shared" si="2"/>
        <v/>
      </c>
    </row>
    <row r="31" spans="1:14" ht="48" customHeight="1">
      <c r="A31" s="12">
        <f t="shared" si="3"/>
        <v>24</v>
      </c>
      <c r="B31" s="20"/>
      <c r="C31" s="20"/>
      <c r="D31" s="28" t="s">
        <v>154</v>
      </c>
      <c r="E31" s="33"/>
      <c r="F31" s="39"/>
      <c r="G31" s="45" t="s">
        <v>14</v>
      </c>
      <c r="H31" s="52"/>
      <c r="I31" s="58"/>
      <c r="J31" s="64"/>
      <c r="L31" s="70" t="str">
        <f t="shared" si="0"/>
        <v/>
      </c>
      <c r="M31" s="70" t="str">
        <f t="shared" si="1"/>
        <v/>
      </c>
      <c r="N31" s="70" t="str">
        <f t="shared" si="2"/>
        <v/>
      </c>
    </row>
    <row r="32" spans="1:14" ht="108" customHeight="1">
      <c r="A32" s="12">
        <f t="shared" si="3"/>
        <v>25</v>
      </c>
      <c r="B32" s="20"/>
      <c r="C32" s="20" t="s">
        <v>101</v>
      </c>
      <c r="D32" s="28" t="s">
        <v>116</v>
      </c>
      <c r="E32" s="33"/>
      <c r="F32" s="39"/>
      <c r="G32" s="45" t="s">
        <v>3</v>
      </c>
      <c r="H32" s="52"/>
      <c r="I32" s="58"/>
      <c r="J32" s="64"/>
      <c r="L32" s="70" t="str">
        <f t="shared" si="0"/>
        <v/>
      </c>
      <c r="M32" s="70" t="str">
        <f t="shared" si="1"/>
        <v/>
      </c>
      <c r="N32" s="70" t="str">
        <f t="shared" si="2"/>
        <v/>
      </c>
    </row>
    <row r="33" spans="1:14" ht="36" customHeight="1">
      <c r="A33" s="12">
        <f t="shared" si="3"/>
        <v>26</v>
      </c>
      <c r="B33" s="20"/>
      <c r="C33" s="20" t="s">
        <v>101</v>
      </c>
      <c r="D33" s="28" t="s">
        <v>89</v>
      </c>
      <c r="E33" s="33"/>
      <c r="F33" s="39"/>
      <c r="G33" s="45" t="s">
        <v>14</v>
      </c>
      <c r="H33" s="52"/>
      <c r="I33" s="58"/>
      <c r="J33" s="64"/>
      <c r="L33" s="70" t="str">
        <f t="shared" si="0"/>
        <v/>
      </c>
      <c r="M33" s="70" t="str">
        <f t="shared" si="1"/>
        <v/>
      </c>
      <c r="N33" s="70" t="str">
        <f t="shared" si="2"/>
        <v/>
      </c>
    </row>
    <row r="34" spans="1:14" ht="96" customHeight="1">
      <c r="A34" s="12">
        <f t="shared" si="3"/>
        <v>27</v>
      </c>
      <c r="B34" s="20"/>
      <c r="C34" s="20" t="s">
        <v>115</v>
      </c>
      <c r="D34" s="28" t="s">
        <v>155</v>
      </c>
      <c r="E34" s="33"/>
      <c r="F34" s="39"/>
      <c r="G34" s="45" t="s">
        <v>14</v>
      </c>
      <c r="H34" s="52"/>
      <c r="I34" s="58"/>
      <c r="J34" s="64"/>
      <c r="L34" s="70" t="str">
        <f t="shared" si="0"/>
        <v/>
      </c>
      <c r="M34" s="70" t="str">
        <f t="shared" si="1"/>
        <v/>
      </c>
      <c r="N34" s="70" t="str">
        <f t="shared" si="2"/>
        <v/>
      </c>
    </row>
    <row r="35" spans="1:14" ht="48" customHeight="1">
      <c r="A35" s="12">
        <f t="shared" si="3"/>
        <v>28</v>
      </c>
      <c r="B35" s="20"/>
      <c r="C35" s="20" t="s">
        <v>62</v>
      </c>
      <c r="D35" s="28" t="s">
        <v>157</v>
      </c>
      <c r="E35" s="33"/>
      <c r="F35" s="39"/>
      <c r="G35" s="45" t="s">
        <v>14</v>
      </c>
      <c r="H35" s="52"/>
      <c r="I35" s="58"/>
      <c r="J35" s="64"/>
      <c r="L35" s="70" t="str">
        <f t="shared" si="0"/>
        <v/>
      </c>
      <c r="M35" s="70" t="str">
        <f t="shared" si="1"/>
        <v/>
      </c>
      <c r="N35" s="70" t="str">
        <f t="shared" si="2"/>
        <v/>
      </c>
    </row>
    <row r="36" spans="1:14" ht="120" customHeight="1">
      <c r="A36" s="12">
        <f t="shared" si="3"/>
        <v>29</v>
      </c>
      <c r="B36" s="20"/>
      <c r="C36" s="20" t="s">
        <v>49</v>
      </c>
      <c r="D36" s="28" t="s">
        <v>162</v>
      </c>
      <c r="E36" s="33"/>
      <c r="F36" s="39"/>
      <c r="G36" s="45" t="s">
        <v>3</v>
      </c>
      <c r="H36" s="52"/>
      <c r="I36" s="58"/>
      <c r="J36" s="64"/>
      <c r="L36" s="70" t="str">
        <f t="shared" si="0"/>
        <v/>
      </c>
      <c r="M36" s="70" t="str">
        <f t="shared" si="1"/>
        <v/>
      </c>
      <c r="N36" s="70" t="str">
        <f t="shared" si="2"/>
        <v/>
      </c>
    </row>
    <row r="37" spans="1:14" ht="36" customHeight="1">
      <c r="A37" s="12">
        <f t="shared" si="3"/>
        <v>30</v>
      </c>
      <c r="B37" s="20"/>
      <c r="C37" s="20" t="s">
        <v>63</v>
      </c>
      <c r="D37" s="28" t="s">
        <v>159</v>
      </c>
      <c r="E37" s="33"/>
      <c r="F37" s="39"/>
      <c r="G37" s="45" t="s">
        <v>3</v>
      </c>
      <c r="H37" s="52"/>
      <c r="I37" s="58"/>
      <c r="J37" s="64"/>
      <c r="L37" s="70" t="str">
        <f t="shared" si="0"/>
        <v/>
      </c>
      <c r="M37" s="70" t="str">
        <f t="shared" si="1"/>
        <v/>
      </c>
      <c r="N37" s="70" t="str">
        <f t="shared" si="2"/>
        <v/>
      </c>
    </row>
    <row r="38" spans="1:14" ht="48" customHeight="1">
      <c r="A38" s="12">
        <f t="shared" si="3"/>
        <v>31</v>
      </c>
      <c r="B38" s="20"/>
      <c r="C38" s="20" t="s">
        <v>12</v>
      </c>
      <c r="D38" s="28" t="s">
        <v>161</v>
      </c>
      <c r="E38" s="33"/>
      <c r="F38" s="39"/>
      <c r="G38" s="45" t="s">
        <v>3</v>
      </c>
      <c r="H38" s="52"/>
      <c r="I38" s="58"/>
      <c r="J38" s="64"/>
      <c r="L38" s="70" t="str">
        <f t="shared" si="0"/>
        <v/>
      </c>
      <c r="M38" s="70" t="str">
        <f t="shared" si="1"/>
        <v/>
      </c>
      <c r="N38" s="70" t="str">
        <f t="shared" si="2"/>
        <v/>
      </c>
    </row>
    <row r="39" spans="1:14" ht="48" customHeight="1">
      <c r="A39" s="13">
        <f t="shared" si="3"/>
        <v>32</v>
      </c>
      <c r="B39" s="21"/>
      <c r="C39" s="21" t="s">
        <v>28</v>
      </c>
      <c r="D39" s="29" t="s">
        <v>2</v>
      </c>
      <c r="E39" s="34"/>
      <c r="F39" s="40"/>
      <c r="G39" s="46" t="s">
        <v>14</v>
      </c>
      <c r="H39" s="53"/>
      <c r="I39" s="59"/>
      <c r="J39" s="65"/>
      <c r="L39" s="70" t="str">
        <f t="shared" si="0"/>
        <v/>
      </c>
      <c r="M39" s="70" t="str">
        <f t="shared" si="1"/>
        <v/>
      </c>
      <c r="N39" s="70" t="str">
        <f t="shared" si="2"/>
        <v/>
      </c>
    </row>
    <row r="40" spans="1:14" ht="24" customHeight="1">
      <c r="A40" s="14">
        <f t="shared" si="3"/>
        <v>33</v>
      </c>
      <c r="B40" s="22" t="s">
        <v>121</v>
      </c>
      <c r="C40" s="22" t="s">
        <v>53</v>
      </c>
      <c r="D40" s="30" t="s">
        <v>163</v>
      </c>
      <c r="E40" s="35"/>
      <c r="F40" s="41"/>
      <c r="G40" s="47" t="s">
        <v>3</v>
      </c>
      <c r="H40" s="54"/>
      <c r="I40" s="60"/>
      <c r="J40" s="66"/>
      <c r="L40" s="70" t="str">
        <f t="shared" si="0"/>
        <v/>
      </c>
      <c r="M40" s="70" t="str">
        <f t="shared" si="1"/>
        <v/>
      </c>
      <c r="N40" s="70" t="str">
        <f t="shared" si="2"/>
        <v/>
      </c>
    </row>
    <row r="41" spans="1:14" ht="72" customHeight="1">
      <c r="A41" s="12">
        <f t="shared" si="3"/>
        <v>34</v>
      </c>
      <c r="B41" s="20"/>
      <c r="C41" s="20"/>
      <c r="D41" s="28" t="s">
        <v>164</v>
      </c>
      <c r="E41" s="33"/>
      <c r="F41" s="39"/>
      <c r="G41" s="45" t="s">
        <v>14</v>
      </c>
      <c r="H41" s="52"/>
      <c r="I41" s="58"/>
      <c r="J41" s="64"/>
      <c r="L41" s="70" t="str">
        <f t="shared" si="0"/>
        <v/>
      </c>
      <c r="M41" s="70" t="str">
        <f t="shared" si="1"/>
        <v/>
      </c>
      <c r="N41" s="70" t="str">
        <f t="shared" si="2"/>
        <v/>
      </c>
    </row>
    <row r="42" spans="1:14" ht="48" customHeight="1">
      <c r="A42" s="12">
        <f t="shared" si="3"/>
        <v>35</v>
      </c>
      <c r="B42" s="20"/>
      <c r="C42" s="20" t="s">
        <v>64</v>
      </c>
      <c r="D42" s="28" t="s">
        <v>165</v>
      </c>
      <c r="E42" s="33"/>
      <c r="F42" s="39"/>
      <c r="G42" s="45" t="s">
        <v>3</v>
      </c>
      <c r="H42" s="52"/>
      <c r="I42" s="58"/>
      <c r="J42" s="64"/>
      <c r="L42" s="70" t="str">
        <f t="shared" si="0"/>
        <v/>
      </c>
      <c r="M42" s="70" t="str">
        <f t="shared" si="1"/>
        <v/>
      </c>
      <c r="N42" s="70" t="str">
        <f t="shared" si="2"/>
        <v/>
      </c>
    </row>
    <row r="43" spans="1:14" ht="48" customHeight="1">
      <c r="A43" s="12">
        <f t="shared" si="3"/>
        <v>36</v>
      </c>
      <c r="B43" s="20"/>
      <c r="C43" s="20" t="s">
        <v>11</v>
      </c>
      <c r="D43" s="28" t="s">
        <v>166</v>
      </c>
      <c r="E43" s="33"/>
      <c r="F43" s="39"/>
      <c r="G43" s="45" t="s">
        <v>3</v>
      </c>
      <c r="H43" s="52"/>
      <c r="I43" s="58"/>
      <c r="J43" s="64"/>
      <c r="L43" s="70" t="str">
        <f t="shared" si="0"/>
        <v/>
      </c>
      <c r="M43" s="70" t="str">
        <f t="shared" si="1"/>
        <v/>
      </c>
      <c r="N43" s="70" t="str">
        <f t="shared" si="2"/>
        <v/>
      </c>
    </row>
    <row r="44" spans="1:14" ht="72" customHeight="1">
      <c r="A44" s="12">
        <f t="shared" si="3"/>
        <v>37</v>
      </c>
      <c r="B44" s="20"/>
      <c r="C44" s="20" t="s">
        <v>11</v>
      </c>
      <c r="D44" s="28" t="s">
        <v>25</v>
      </c>
      <c r="E44" s="33"/>
      <c r="F44" s="39"/>
      <c r="G44" s="45" t="s">
        <v>14</v>
      </c>
      <c r="H44" s="52"/>
      <c r="I44" s="58"/>
      <c r="J44" s="64"/>
      <c r="L44" s="70" t="str">
        <f t="shared" si="0"/>
        <v/>
      </c>
      <c r="M44" s="70" t="str">
        <f t="shared" si="1"/>
        <v/>
      </c>
      <c r="N44" s="70" t="str">
        <f t="shared" si="2"/>
        <v/>
      </c>
    </row>
    <row r="45" spans="1:14" ht="72" customHeight="1">
      <c r="A45" s="12">
        <f t="shared" si="3"/>
        <v>38</v>
      </c>
      <c r="B45" s="20"/>
      <c r="C45" s="20" t="s">
        <v>34</v>
      </c>
      <c r="D45" s="28" t="s">
        <v>167</v>
      </c>
      <c r="E45" s="33"/>
      <c r="F45" s="39"/>
      <c r="G45" s="45" t="s">
        <v>14</v>
      </c>
      <c r="H45" s="52"/>
      <c r="I45" s="58"/>
      <c r="J45" s="64"/>
      <c r="L45" s="70" t="str">
        <f t="shared" si="0"/>
        <v/>
      </c>
      <c r="M45" s="70" t="str">
        <f t="shared" si="1"/>
        <v/>
      </c>
      <c r="N45" s="70" t="str">
        <f t="shared" si="2"/>
        <v/>
      </c>
    </row>
    <row r="46" spans="1:14" ht="36" customHeight="1">
      <c r="A46" s="12">
        <f t="shared" si="3"/>
        <v>39</v>
      </c>
      <c r="B46" s="20"/>
      <c r="C46" s="20" t="s">
        <v>50</v>
      </c>
      <c r="D46" s="28" t="s">
        <v>168</v>
      </c>
      <c r="E46" s="33"/>
      <c r="F46" s="39"/>
      <c r="G46" s="45" t="s">
        <v>14</v>
      </c>
      <c r="H46" s="52"/>
      <c r="I46" s="58"/>
      <c r="J46" s="64"/>
      <c r="L46" s="70" t="str">
        <f t="shared" si="0"/>
        <v/>
      </c>
      <c r="M46" s="70" t="str">
        <f t="shared" si="1"/>
        <v/>
      </c>
      <c r="N46" s="70" t="str">
        <f t="shared" si="2"/>
        <v/>
      </c>
    </row>
    <row r="47" spans="1:14" ht="96" customHeight="1">
      <c r="A47" s="16">
        <f t="shared" si="3"/>
        <v>40</v>
      </c>
      <c r="B47" s="20"/>
      <c r="C47" s="20" t="s">
        <v>98</v>
      </c>
      <c r="D47" s="28" t="s">
        <v>94</v>
      </c>
      <c r="E47" s="33"/>
      <c r="F47" s="39"/>
      <c r="G47" s="45" t="s">
        <v>3</v>
      </c>
      <c r="H47" s="52"/>
      <c r="I47" s="58"/>
      <c r="J47" s="64"/>
      <c r="L47" s="70" t="str">
        <f t="shared" si="0"/>
        <v/>
      </c>
      <c r="M47" s="70" t="str">
        <f t="shared" si="1"/>
        <v/>
      </c>
      <c r="N47" s="70" t="str">
        <f t="shared" si="2"/>
        <v/>
      </c>
    </row>
    <row r="48" spans="1:14" ht="84" customHeight="1">
      <c r="A48" s="12">
        <f t="shared" si="3"/>
        <v>41</v>
      </c>
      <c r="B48" s="20"/>
      <c r="C48" s="20"/>
      <c r="D48" s="28" t="s">
        <v>37</v>
      </c>
      <c r="E48" s="33"/>
      <c r="F48" s="39"/>
      <c r="G48" s="45" t="s">
        <v>3</v>
      </c>
      <c r="H48" s="52"/>
      <c r="I48" s="58"/>
      <c r="J48" s="64"/>
      <c r="L48" s="70" t="str">
        <f t="shared" si="0"/>
        <v/>
      </c>
      <c r="M48" s="70" t="str">
        <f t="shared" si="1"/>
        <v/>
      </c>
      <c r="N48" s="70" t="str">
        <f t="shared" si="2"/>
        <v/>
      </c>
    </row>
    <row r="49" spans="1:14" ht="96" customHeight="1">
      <c r="A49" s="12">
        <f t="shared" si="3"/>
        <v>42</v>
      </c>
      <c r="B49" s="20"/>
      <c r="C49" s="20"/>
      <c r="D49" s="28" t="s">
        <v>170</v>
      </c>
      <c r="E49" s="33"/>
      <c r="F49" s="39"/>
      <c r="G49" s="45" t="s">
        <v>3</v>
      </c>
      <c r="H49" s="52"/>
      <c r="I49" s="58"/>
      <c r="J49" s="64"/>
      <c r="L49" s="70" t="str">
        <f t="shared" si="0"/>
        <v/>
      </c>
      <c r="M49" s="70" t="str">
        <f t="shared" si="1"/>
        <v/>
      </c>
      <c r="N49" s="70" t="str">
        <f t="shared" si="2"/>
        <v/>
      </c>
    </row>
    <row r="50" spans="1:14" ht="84" customHeight="1">
      <c r="A50" s="12">
        <f t="shared" si="3"/>
        <v>43</v>
      </c>
      <c r="B50" s="20"/>
      <c r="C50" s="20"/>
      <c r="D50" s="28" t="s">
        <v>171</v>
      </c>
      <c r="E50" s="33"/>
      <c r="F50" s="39"/>
      <c r="G50" s="45" t="s">
        <v>3</v>
      </c>
      <c r="H50" s="52"/>
      <c r="I50" s="58"/>
      <c r="J50" s="64"/>
      <c r="L50" s="70" t="str">
        <f t="shared" si="0"/>
        <v/>
      </c>
      <c r="M50" s="70" t="str">
        <f t="shared" si="1"/>
        <v/>
      </c>
      <c r="N50" s="70" t="str">
        <f t="shared" si="2"/>
        <v/>
      </c>
    </row>
    <row r="51" spans="1:14" ht="60" customHeight="1">
      <c r="A51" s="13">
        <f t="shared" si="3"/>
        <v>44</v>
      </c>
      <c r="B51" s="21"/>
      <c r="C51" s="21"/>
      <c r="D51" s="29" t="s">
        <v>172</v>
      </c>
      <c r="E51" s="34"/>
      <c r="F51" s="40"/>
      <c r="G51" s="46" t="s">
        <v>3</v>
      </c>
      <c r="H51" s="53"/>
      <c r="I51" s="59"/>
      <c r="J51" s="65"/>
      <c r="L51" s="70" t="str">
        <f t="shared" si="0"/>
        <v/>
      </c>
      <c r="M51" s="70" t="str">
        <f t="shared" si="1"/>
        <v/>
      </c>
      <c r="N51" s="70" t="str">
        <f t="shared" si="2"/>
        <v/>
      </c>
    </row>
    <row r="52" spans="1:14" ht="84" customHeight="1">
      <c r="A52" s="14">
        <f t="shared" si="3"/>
        <v>45</v>
      </c>
      <c r="B52" s="22" t="s">
        <v>121</v>
      </c>
      <c r="C52" s="22" t="s">
        <v>67</v>
      </c>
      <c r="D52" s="30" t="s">
        <v>173</v>
      </c>
      <c r="E52" s="35"/>
      <c r="F52" s="41"/>
      <c r="G52" s="47" t="s">
        <v>3</v>
      </c>
      <c r="H52" s="54"/>
      <c r="I52" s="60"/>
      <c r="J52" s="66"/>
      <c r="L52" s="70" t="str">
        <f t="shared" si="0"/>
        <v/>
      </c>
      <c r="M52" s="70" t="str">
        <f t="shared" si="1"/>
        <v/>
      </c>
      <c r="N52" s="70" t="str">
        <f t="shared" si="2"/>
        <v/>
      </c>
    </row>
    <row r="53" spans="1:14" ht="36" customHeight="1">
      <c r="A53" s="12">
        <f t="shared" si="3"/>
        <v>46</v>
      </c>
      <c r="B53" s="20"/>
      <c r="C53" s="20"/>
      <c r="D53" s="28" t="s">
        <v>52</v>
      </c>
      <c r="E53" s="33"/>
      <c r="F53" s="39"/>
      <c r="G53" s="45" t="s">
        <v>14</v>
      </c>
      <c r="H53" s="52"/>
      <c r="I53" s="58"/>
      <c r="J53" s="64"/>
      <c r="L53" s="70" t="str">
        <f t="shared" si="0"/>
        <v/>
      </c>
      <c r="M53" s="70" t="str">
        <f t="shared" si="1"/>
        <v/>
      </c>
      <c r="N53" s="70" t="str">
        <f t="shared" si="2"/>
        <v/>
      </c>
    </row>
    <row r="54" spans="1:14" ht="48" customHeight="1">
      <c r="A54" s="12">
        <f t="shared" si="3"/>
        <v>47</v>
      </c>
      <c r="B54" s="20"/>
      <c r="C54" s="20"/>
      <c r="D54" s="28" t="s">
        <v>174</v>
      </c>
      <c r="E54" s="33"/>
      <c r="F54" s="39"/>
      <c r="G54" s="45" t="s">
        <v>14</v>
      </c>
      <c r="H54" s="52"/>
      <c r="I54" s="58"/>
      <c r="J54" s="64"/>
      <c r="L54" s="70" t="str">
        <f t="shared" si="0"/>
        <v/>
      </c>
      <c r="M54" s="70" t="str">
        <f t="shared" si="1"/>
        <v/>
      </c>
      <c r="N54" s="70" t="str">
        <f t="shared" si="2"/>
        <v/>
      </c>
    </row>
    <row r="55" spans="1:14" ht="36" customHeight="1">
      <c r="A55" s="12">
        <f t="shared" si="3"/>
        <v>48</v>
      </c>
      <c r="B55" s="20"/>
      <c r="C55" s="20"/>
      <c r="D55" s="28" t="s">
        <v>175</v>
      </c>
      <c r="E55" s="33"/>
      <c r="F55" s="39"/>
      <c r="G55" s="45" t="s">
        <v>3</v>
      </c>
      <c r="H55" s="52"/>
      <c r="I55" s="58"/>
      <c r="J55" s="64"/>
      <c r="L55" s="70" t="str">
        <f t="shared" si="0"/>
        <v/>
      </c>
      <c r="M55" s="70" t="str">
        <f t="shared" si="1"/>
        <v/>
      </c>
      <c r="N55" s="70" t="str">
        <f t="shared" si="2"/>
        <v/>
      </c>
    </row>
    <row r="56" spans="1:14" ht="36" customHeight="1">
      <c r="A56" s="12">
        <f t="shared" si="3"/>
        <v>49</v>
      </c>
      <c r="B56" s="20"/>
      <c r="C56" s="20"/>
      <c r="D56" s="28" t="s">
        <v>176</v>
      </c>
      <c r="E56" s="33"/>
      <c r="F56" s="39"/>
      <c r="G56" s="45" t="s">
        <v>3</v>
      </c>
      <c r="H56" s="52"/>
      <c r="I56" s="58"/>
      <c r="J56" s="64"/>
      <c r="L56" s="70" t="str">
        <f t="shared" si="0"/>
        <v/>
      </c>
      <c r="M56" s="70" t="str">
        <f t="shared" si="1"/>
        <v/>
      </c>
      <c r="N56" s="70" t="str">
        <f t="shared" si="2"/>
        <v/>
      </c>
    </row>
    <row r="57" spans="1:14" ht="24" customHeight="1">
      <c r="A57" s="12">
        <f t="shared" si="3"/>
        <v>50</v>
      </c>
      <c r="B57" s="20"/>
      <c r="C57" s="20"/>
      <c r="D57" s="28" t="s">
        <v>177</v>
      </c>
      <c r="E57" s="33"/>
      <c r="F57" s="39"/>
      <c r="G57" s="45" t="s">
        <v>14</v>
      </c>
      <c r="H57" s="52"/>
      <c r="I57" s="58"/>
      <c r="J57" s="64"/>
      <c r="L57" s="70" t="str">
        <f t="shared" si="0"/>
        <v/>
      </c>
      <c r="M57" s="70" t="str">
        <f t="shared" si="1"/>
        <v/>
      </c>
      <c r="N57" s="70" t="str">
        <f t="shared" si="2"/>
        <v/>
      </c>
    </row>
    <row r="58" spans="1:14" ht="36" customHeight="1">
      <c r="A58" s="12">
        <f t="shared" si="3"/>
        <v>51</v>
      </c>
      <c r="B58" s="20"/>
      <c r="C58" s="20"/>
      <c r="D58" s="28" t="s">
        <v>179</v>
      </c>
      <c r="E58" s="33"/>
      <c r="F58" s="39"/>
      <c r="G58" s="45" t="s">
        <v>14</v>
      </c>
      <c r="H58" s="52"/>
      <c r="I58" s="58"/>
      <c r="J58" s="64"/>
      <c r="L58" s="70" t="str">
        <f t="shared" si="0"/>
        <v/>
      </c>
      <c r="M58" s="70" t="str">
        <f t="shared" si="1"/>
        <v/>
      </c>
      <c r="N58" s="70" t="str">
        <f t="shared" si="2"/>
        <v/>
      </c>
    </row>
    <row r="59" spans="1:14" ht="36" customHeight="1">
      <c r="A59" s="12">
        <f t="shared" si="3"/>
        <v>52</v>
      </c>
      <c r="B59" s="20"/>
      <c r="C59" s="20"/>
      <c r="D59" s="28" t="s">
        <v>178</v>
      </c>
      <c r="E59" s="33"/>
      <c r="F59" s="39"/>
      <c r="G59" s="45" t="s">
        <v>3</v>
      </c>
      <c r="H59" s="52"/>
      <c r="I59" s="58"/>
      <c r="J59" s="64"/>
      <c r="L59" s="70" t="str">
        <f t="shared" si="0"/>
        <v/>
      </c>
      <c r="M59" s="70" t="str">
        <f t="shared" si="1"/>
        <v/>
      </c>
      <c r="N59" s="70" t="str">
        <f t="shared" si="2"/>
        <v/>
      </c>
    </row>
    <row r="60" spans="1:14" ht="24" customHeight="1">
      <c r="A60" s="17">
        <f t="shared" si="3"/>
        <v>53</v>
      </c>
      <c r="B60" s="20"/>
      <c r="C60" s="20"/>
      <c r="D60" s="28" t="s">
        <v>180</v>
      </c>
      <c r="E60" s="33"/>
      <c r="F60" s="39"/>
      <c r="G60" s="45" t="s">
        <v>14</v>
      </c>
      <c r="H60" s="52"/>
      <c r="I60" s="58"/>
      <c r="J60" s="64"/>
      <c r="L60" s="70" t="str">
        <f t="shared" si="0"/>
        <v/>
      </c>
      <c r="M60" s="70" t="str">
        <f t="shared" si="1"/>
        <v/>
      </c>
      <c r="N60" s="70" t="str">
        <f t="shared" si="2"/>
        <v/>
      </c>
    </row>
    <row r="61" spans="1:14" ht="60" customHeight="1">
      <c r="A61" s="12">
        <f t="shared" si="3"/>
        <v>54</v>
      </c>
      <c r="B61" s="20"/>
      <c r="C61" s="20" t="s">
        <v>110</v>
      </c>
      <c r="D61" s="28" t="s">
        <v>181</v>
      </c>
      <c r="E61" s="33"/>
      <c r="F61" s="39"/>
      <c r="G61" s="45" t="s">
        <v>14</v>
      </c>
      <c r="H61" s="52"/>
      <c r="I61" s="58"/>
      <c r="J61" s="64"/>
      <c r="L61" s="70" t="str">
        <f t="shared" si="0"/>
        <v/>
      </c>
      <c r="M61" s="70" t="str">
        <f t="shared" si="1"/>
        <v/>
      </c>
      <c r="N61" s="70" t="str">
        <f t="shared" si="2"/>
        <v/>
      </c>
    </row>
    <row r="62" spans="1:14" ht="36" customHeight="1">
      <c r="A62" s="12">
        <f t="shared" si="3"/>
        <v>55</v>
      </c>
      <c r="B62" s="20"/>
      <c r="C62" s="20"/>
      <c r="D62" s="28" t="s">
        <v>182</v>
      </c>
      <c r="E62" s="33"/>
      <c r="F62" s="39"/>
      <c r="G62" s="45" t="s">
        <v>14</v>
      </c>
      <c r="H62" s="52"/>
      <c r="I62" s="58"/>
      <c r="J62" s="64"/>
      <c r="L62" s="70" t="str">
        <f t="shared" si="0"/>
        <v/>
      </c>
      <c r="M62" s="70" t="str">
        <f t="shared" si="1"/>
        <v/>
      </c>
      <c r="N62" s="70" t="str">
        <f t="shared" si="2"/>
        <v/>
      </c>
    </row>
    <row r="63" spans="1:14" ht="48" customHeight="1">
      <c r="A63" s="12">
        <f t="shared" si="3"/>
        <v>56</v>
      </c>
      <c r="B63" s="20"/>
      <c r="C63" s="20"/>
      <c r="D63" s="28" t="s">
        <v>183</v>
      </c>
      <c r="E63" s="33"/>
      <c r="F63" s="39"/>
      <c r="G63" s="45" t="s">
        <v>14</v>
      </c>
      <c r="H63" s="52"/>
      <c r="I63" s="58"/>
      <c r="J63" s="64"/>
      <c r="L63" s="70" t="str">
        <f t="shared" si="0"/>
        <v/>
      </c>
      <c r="M63" s="70" t="str">
        <f t="shared" si="1"/>
        <v/>
      </c>
      <c r="N63" s="70" t="str">
        <f t="shared" si="2"/>
        <v/>
      </c>
    </row>
    <row r="64" spans="1:14" ht="72" customHeight="1">
      <c r="A64" s="12">
        <f t="shared" si="3"/>
        <v>57</v>
      </c>
      <c r="B64" s="20"/>
      <c r="C64" s="20"/>
      <c r="D64" s="28" t="s">
        <v>126</v>
      </c>
      <c r="E64" s="33"/>
      <c r="F64" s="39"/>
      <c r="G64" s="45" t="s">
        <v>14</v>
      </c>
      <c r="H64" s="52"/>
      <c r="I64" s="58"/>
      <c r="J64" s="64"/>
      <c r="L64" s="70" t="str">
        <f t="shared" si="0"/>
        <v/>
      </c>
      <c r="M64" s="70" t="str">
        <f t="shared" si="1"/>
        <v/>
      </c>
      <c r="N64" s="70" t="str">
        <f t="shared" si="2"/>
        <v/>
      </c>
    </row>
    <row r="65" spans="1:14" ht="36" customHeight="1">
      <c r="A65" s="13">
        <f t="shared" si="3"/>
        <v>58</v>
      </c>
      <c r="B65" s="21"/>
      <c r="C65" s="21"/>
      <c r="D65" s="29" t="s">
        <v>182</v>
      </c>
      <c r="E65" s="34"/>
      <c r="F65" s="40"/>
      <c r="G65" s="46" t="s">
        <v>14</v>
      </c>
      <c r="H65" s="53"/>
      <c r="I65" s="59"/>
      <c r="J65" s="65"/>
      <c r="L65" s="70" t="str">
        <f t="shared" si="0"/>
        <v/>
      </c>
      <c r="M65" s="70" t="str">
        <f t="shared" si="1"/>
        <v/>
      </c>
      <c r="N65" s="70" t="str">
        <f t="shared" si="2"/>
        <v/>
      </c>
    </row>
    <row r="66" spans="1:14" ht="48" customHeight="1">
      <c r="A66" s="14">
        <f t="shared" si="3"/>
        <v>59</v>
      </c>
      <c r="B66" s="22" t="s">
        <v>95</v>
      </c>
      <c r="C66" s="22" t="s">
        <v>0</v>
      </c>
      <c r="D66" s="30" t="s">
        <v>41</v>
      </c>
      <c r="E66" s="35"/>
      <c r="F66" s="41"/>
      <c r="G66" s="47" t="s">
        <v>3</v>
      </c>
      <c r="H66" s="54"/>
      <c r="I66" s="60"/>
      <c r="J66" s="66"/>
      <c r="L66" s="70" t="str">
        <f t="shared" si="0"/>
        <v/>
      </c>
      <c r="M66" s="70" t="str">
        <f t="shared" si="1"/>
        <v/>
      </c>
      <c r="N66" s="70" t="str">
        <f t="shared" si="2"/>
        <v/>
      </c>
    </row>
    <row r="67" spans="1:14" ht="24" customHeight="1">
      <c r="A67" s="12">
        <f t="shared" si="3"/>
        <v>60</v>
      </c>
      <c r="B67" s="20"/>
      <c r="C67" s="20"/>
      <c r="D67" s="28" t="s">
        <v>123</v>
      </c>
      <c r="E67" s="33"/>
      <c r="F67" s="39"/>
      <c r="G67" s="45" t="s">
        <v>3</v>
      </c>
      <c r="H67" s="52"/>
      <c r="I67" s="58"/>
      <c r="J67" s="64"/>
      <c r="L67" s="70" t="str">
        <f t="shared" si="0"/>
        <v/>
      </c>
      <c r="M67" s="70" t="str">
        <f t="shared" si="1"/>
        <v/>
      </c>
      <c r="N67" s="70" t="str">
        <f t="shared" si="2"/>
        <v/>
      </c>
    </row>
    <row r="68" spans="1:14" ht="36" customHeight="1">
      <c r="A68" s="12">
        <f t="shared" si="3"/>
        <v>61</v>
      </c>
      <c r="B68" s="20"/>
      <c r="C68" s="20"/>
      <c r="D68" s="28" t="s">
        <v>184</v>
      </c>
      <c r="E68" s="33"/>
      <c r="F68" s="39"/>
      <c r="G68" s="45" t="s">
        <v>3</v>
      </c>
      <c r="H68" s="52"/>
      <c r="I68" s="58"/>
      <c r="J68" s="64"/>
      <c r="L68" s="70" t="str">
        <f t="shared" si="0"/>
        <v/>
      </c>
      <c r="M68" s="70" t="str">
        <f t="shared" si="1"/>
        <v/>
      </c>
      <c r="N68" s="70" t="str">
        <f t="shared" si="2"/>
        <v/>
      </c>
    </row>
    <row r="69" spans="1:14" ht="24" customHeight="1">
      <c r="A69" s="12">
        <f t="shared" si="3"/>
        <v>62</v>
      </c>
      <c r="B69" s="20"/>
      <c r="C69" s="20"/>
      <c r="D69" s="28" t="s">
        <v>185</v>
      </c>
      <c r="E69" s="33"/>
      <c r="F69" s="39"/>
      <c r="G69" s="45" t="s">
        <v>14</v>
      </c>
      <c r="H69" s="52"/>
      <c r="I69" s="58"/>
      <c r="J69" s="64"/>
      <c r="L69" s="70" t="str">
        <f t="shared" si="0"/>
        <v/>
      </c>
      <c r="M69" s="70" t="str">
        <f t="shared" si="1"/>
        <v/>
      </c>
      <c r="N69" s="70" t="str">
        <f t="shared" si="2"/>
        <v/>
      </c>
    </row>
    <row r="70" spans="1:14" ht="48" customHeight="1">
      <c r="A70" s="12">
        <f t="shared" si="3"/>
        <v>63</v>
      </c>
      <c r="B70" s="20"/>
      <c r="C70" s="20" t="s">
        <v>75</v>
      </c>
      <c r="D70" s="28" t="s">
        <v>5</v>
      </c>
      <c r="E70" s="33"/>
      <c r="F70" s="39"/>
      <c r="G70" s="45" t="s">
        <v>3</v>
      </c>
      <c r="H70" s="52"/>
      <c r="I70" s="58"/>
      <c r="J70" s="64"/>
      <c r="L70" s="70" t="str">
        <f t="shared" si="0"/>
        <v/>
      </c>
      <c r="M70" s="70" t="str">
        <f t="shared" si="1"/>
        <v/>
      </c>
      <c r="N70" s="70" t="str">
        <f t="shared" si="2"/>
        <v/>
      </c>
    </row>
    <row r="71" spans="1:14" ht="72" customHeight="1">
      <c r="A71" s="12">
        <f t="shared" si="3"/>
        <v>64</v>
      </c>
      <c r="B71" s="20"/>
      <c r="C71" s="20"/>
      <c r="D71" s="28" t="s">
        <v>186</v>
      </c>
      <c r="E71" s="33"/>
      <c r="F71" s="39"/>
      <c r="G71" s="45" t="s">
        <v>14</v>
      </c>
      <c r="H71" s="52"/>
      <c r="I71" s="58"/>
      <c r="J71" s="64"/>
      <c r="L71" s="70" t="str">
        <f t="shared" si="0"/>
        <v/>
      </c>
      <c r="M71" s="70" t="str">
        <f t="shared" si="1"/>
        <v/>
      </c>
      <c r="N71" s="70" t="str">
        <f t="shared" si="2"/>
        <v/>
      </c>
    </row>
    <row r="72" spans="1:14" ht="36" customHeight="1">
      <c r="A72" s="12">
        <f t="shared" si="3"/>
        <v>65</v>
      </c>
      <c r="B72" s="20"/>
      <c r="C72" s="20"/>
      <c r="D72" s="28" t="s">
        <v>117</v>
      </c>
      <c r="E72" s="33"/>
      <c r="F72" s="39"/>
      <c r="G72" s="45" t="s">
        <v>14</v>
      </c>
      <c r="H72" s="52"/>
      <c r="I72" s="58"/>
      <c r="J72" s="64"/>
      <c r="L72" s="70" t="str">
        <f t="shared" ref="L72:L135" si="4">IF(AND(G72="〇",H72="×"),"NG","")</f>
        <v/>
      </c>
      <c r="M72" s="70" t="str">
        <f t="shared" ref="M72:M135" si="5">IF(G72="〇",IF(H72="","",H72),"")</f>
        <v/>
      </c>
      <c r="N72" s="70" t="str">
        <f t="shared" ref="N72:N135" si="6">IF(G72="△",IF(H72="","",H72),"")</f>
        <v/>
      </c>
    </row>
    <row r="73" spans="1:14" ht="120" customHeight="1">
      <c r="A73" s="12">
        <f t="shared" ref="A73:A136" si="7">A72+1</f>
        <v>66</v>
      </c>
      <c r="B73" s="20"/>
      <c r="C73" s="20" t="s">
        <v>70</v>
      </c>
      <c r="D73" s="28" t="s">
        <v>243</v>
      </c>
      <c r="E73" s="33"/>
      <c r="F73" s="39"/>
      <c r="G73" s="45" t="s">
        <v>3</v>
      </c>
      <c r="H73" s="52"/>
      <c r="I73" s="58"/>
      <c r="J73" s="64"/>
      <c r="L73" s="70" t="str">
        <f t="shared" si="4"/>
        <v/>
      </c>
      <c r="M73" s="70" t="str">
        <f t="shared" si="5"/>
        <v/>
      </c>
      <c r="N73" s="70" t="str">
        <f t="shared" si="6"/>
        <v/>
      </c>
    </row>
    <row r="74" spans="1:14" ht="72" customHeight="1">
      <c r="A74" s="12">
        <f t="shared" si="7"/>
        <v>67</v>
      </c>
      <c r="B74" s="20"/>
      <c r="C74" s="20" t="s">
        <v>68</v>
      </c>
      <c r="D74" s="28" t="s">
        <v>187</v>
      </c>
      <c r="E74" s="33"/>
      <c r="F74" s="39"/>
      <c r="G74" s="45" t="s">
        <v>14</v>
      </c>
      <c r="H74" s="52"/>
      <c r="I74" s="58"/>
      <c r="J74" s="64"/>
      <c r="L74" s="70" t="str">
        <f t="shared" si="4"/>
        <v/>
      </c>
      <c r="M74" s="70" t="str">
        <f t="shared" si="5"/>
        <v/>
      </c>
      <c r="N74" s="70" t="str">
        <f t="shared" si="6"/>
        <v/>
      </c>
    </row>
    <row r="75" spans="1:14" ht="48" customHeight="1">
      <c r="A75" s="12">
        <f t="shared" si="7"/>
        <v>68</v>
      </c>
      <c r="B75" s="20"/>
      <c r="C75" s="20" t="s">
        <v>73</v>
      </c>
      <c r="D75" s="28" t="s">
        <v>188</v>
      </c>
      <c r="E75" s="33"/>
      <c r="F75" s="39"/>
      <c r="G75" s="45" t="s">
        <v>3</v>
      </c>
      <c r="H75" s="52"/>
      <c r="I75" s="58"/>
      <c r="J75" s="64"/>
      <c r="L75" s="70" t="str">
        <f t="shared" si="4"/>
        <v/>
      </c>
      <c r="M75" s="70" t="str">
        <f t="shared" si="5"/>
        <v/>
      </c>
      <c r="N75" s="70" t="str">
        <f t="shared" si="6"/>
        <v/>
      </c>
    </row>
    <row r="76" spans="1:14" ht="36" customHeight="1">
      <c r="A76" s="12">
        <f t="shared" si="7"/>
        <v>69</v>
      </c>
      <c r="B76" s="20"/>
      <c r="C76" s="20"/>
      <c r="D76" s="28" t="s">
        <v>189</v>
      </c>
      <c r="E76" s="33"/>
      <c r="F76" s="39"/>
      <c r="G76" s="45" t="s">
        <v>3</v>
      </c>
      <c r="H76" s="52"/>
      <c r="I76" s="58"/>
      <c r="J76" s="64"/>
      <c r="L76" s="70" t="str">
        <f t="shared" si="4"/>
        <v/>
      </c>
      <c r="M76" s="70" t="str">
        <f t="shared" si="5"/>
        <v/>
      </c>
      <c r="N76" s="70" t="str">
        <f t="shared" si="6"/>
        <v/>
      </c>
    </row>
    <row r="77" spans="1:14" ht="36" customHeight="1">
      <c r="A77" s="12">
        <f t="shared" si="7"/>
        <v>70</v>
      </c>
      <c r="B77" s="20"/>
      <c r="C77" s="20"/>
      <c r="D77" s="28" t="s">
        <v>193</v>
      </c>
      <c r="E77" s="33"/>
      <c r="F77" s="39"/>
      <c r="G77" s="45" t="s">
        <v>14</v>
      </c>
      <c r="H77" s="52"/>
      <c r="I77" s="58"/>
      <c r="J77" s="64"/>
      <c r="L77" s="70" t="str">
        <f t="shared" si="4"/>
        <v/>
      </c>
      <c r="M77" s="70" t="str">
        <f t="shared" si="5"/>
        <v/>
      </c>
      <c r="N77" s="70" t="str">
        <f t="shared" si="6"/>
        <v/>
      </c>
    </row>
    <row r="78" spans="1:14" ht="24" customHeight="1">
      <c r="A78" s="13">
        <f t="shared" si="7"/>
        <v>71</v>
      </c>
      <c r="B78" s="21"/>
      <c r="C78" s="21"/>
      <c r="D78" s="29" t="s">
        <v>190</v>
      </c>
      <c r="E78" s="34"/>
      <c r="F78" s="40"/>
      <c r="G78" s="46" t="s">
        <v>14</v>
      </c>
      <c r="H78" s="53"/>
      <c r="I78" s="59"/>
      <c r="J78" s="65"/>
      <c r="L78" s="70" t="str">
        <f t="shared" si="4"/>
        <v/>
      </c>
      <c r="M78" s="70" t="str">
        <f t="shared" si="5"/>
        <v/>
      </c>
      <c r="N78" s="70" t="str">
        <f t="shared" si="6"/>
        <v/>
      </c>
    </row>
    <row r="79" spans="1:14" ht="48" customHeight="1">
      <c r="A79" s="14">
        <f t="shared" si="7"/>
        <v>72</v>
      </c>
      <c r="B79" s="22" t="s">
        <v>102</v>
      </c>
      <c r="C79" s="22" t="s">
        <v>51</v>
      </c>
      <c r="D79" s="30" t="s">
        <v>194</v>
      </c>
      <c r="E79" s="35"/>
      <c r="F79" s="41"/>
      <c r="G79" s="47" t="s">
        <v>3</v>
      </c>
      <c r="H79" s="54"/>
      <c r="I79" s="60"/>
      <c r="J79" s="66"/>
      <c r="L79" s="70" t="str">
        <f t="shared" si="4"/>
        <v/>
      </c>
      <c r="M79" s="70" t="str">
        <f t="shared" si="5"/>
        <v/>
      </c>
      <c r="N79" s="70" t="str">
        <f t="shared" si="6"/>
        <v/>
      </c>
    </row>
    <row r="80" spans="1:14" ht="36" customHeight="1">
      <c r="A80" s="12">
        <f t="shared" si="7"/>
        <v>73</v>
      </c>
      <c r="B80" s="20"/>
      <c r="C80" s="20"/>
      <c r="D80" s="28" t="s">
        <v>56</v>
      </c>
      <c r="E80" s="33"/>
      <c r="F80" s="39"/>
      <c r="G80" s="45" t="s">
        <v>3</v>
      </c>
      <c r="H80" s="52"/>
      <c r="I80" s="58"/>
      <c r="J80" s="64"/>
      <c r="L80" s="70" t="str">
        <f t="shared" si="4"/>
        <v/>
      </c>
      <c r="M80" s="70" t="str">
        <f t="shared" si="5"/>
        <v/>
      </c>
      <c r="N80" s="70" t="str">
        <f t="shared" si="6"/>
        <v/>
      </c>
    </row>
    <row r="81" spans="1:14" ht="24" customHeight="1">
      <c r="A81" s="12">
        <f t="shared" si="7"/>
        <v>74</v>
      </c>
      <c r="B81" s="20"/>
      <c r="C81" s="20"/>
      <c r="D81" s="28" t="s">
        <v>124</v>
      </c>
      <c r="E81" s="33"/>
      <c r="F81" s="39"/>
      <c r="G81" s="45" t="s">
        <v>3</v>
      </c>
      <c r="H81" s="52"/>
      <c r="I81" s="58"/>
      <c r="J81" s="64"/>
      <c r="L81" s="70" t="str">
        <f t="shared" si="4"/>
        <v/>
      </c>
      <c r="M81" s="70" t="str">
        <f t="shared" si="5"/>
        <v/>
      </c>
      <c r="N81" s="70" t="str">
        <f t="shared" si="6"/>
        <v/>
      </c>
    </row>
    <row r="82" spans="1:14" ht="24" customHeight="1">
      <c r="A82" s="12">
        <f t="shared" si="7"/>
        <v>75</v>
      </c>
      <c r="B82" s="20"/>
      <c r="C82" s="20"/>
      <c r="D82" s="28" t="s">
        <v>71</v>
      </c>
      <c r="E82" s="33"/>
      <c r="F82" s="39"/>
      <c r="G82" s="45" t="s">
        <v>3</v>
      </c>
      <c r="H82" s="52"/>
      <c r="I82" s="58"/>
      <c r="J82" s="64"/>
      <c r="L82" s="70" t="str">
        <f t="shared" si="4"/>
        <v/>
      </c>
      <c r="M82" s="70" t="str">
        <f t="shared" si="5"/>
        <v/>
      </c>
      <c r="N82" s="70" t="str">
        <f t="shared" si="6"/>
        <v/>
      </c>
    </row>
    <row r="83" spans="1:14" ht="24" customHeight="1">
      <c r="A83" s="12">
        <f t="shared" si="7"/>
        <v>76</v>
      </c>
      <c r="B83" s="20"/>
      <c r="C83" s="20"/>
      <c r="D83" s="28" t="s">
        <v>47</v>
      </c>
      <c r="E83" s="33"/>
      <c r="F83" s="39"/>
      <c r="G83" s="45" t="s">
        <v>14</v>
      </c>
      <c r="H83" s="52"/>
      <c r="I83" s="58"/>
      <c r="J83" s="64"/>
      <c r="L83" s="70" t="str">
        <f t="shared" si="4"/>
        <v/>
      </c>
      <c r="M83" s="70" t="str">
        <f t="shared" si="5"/>
        <v/>
      </c>
      <c r="N83" s="70" t="str">
        <f t="shared" si="6"/>
        <v/>
      </c>
    </row>
    <row r="84" spans="1:14" ht="36" customHeight="1">
      <c r="A84" s="12">
        <f t="shared" si="7"/>
        <v>77</v>
      </c>
      <c r="B84" s="20"/>
      <c r="C84" s="20" t="s">
        <v>76</v>
      </c>
      <c r="D84" s="28" t="s">
        <v>195</v>
      </c>
      <c r="E84" s="33"/>
      <c r="F84" s="39"/>
      <c r="G84" s="45" t="s">
        <v>3</v>
      </c>
      <c r="H84" s="52"/>
      <c r="I84" s="58"/>
      <c r="J84" s="64"/>
      <c r="L84" s="70" t="str">
        <f t="shared" si="4"/>
        <v/>
      </c>
      <c r="M84" s="70" t="str">
        <f t="shared" si="5"/>
        <v/>
      </c>
      <c r="N84" s="70" t="str">
        <f t="shared" si="6"/>
        <v/>
      </c>
    </row>
    <row r="85" spans="1:14" ht="36" customHeight="1">
      <c r="A85" s="12">
        <f t="shared" si="7"/>
        <v>78</v>
      </c>
      <c r="B85" s="20"/>
      <c r="C85" s="20"/>
      <c r="D85" s="28" t="s">
        <v>117</v>
      </c>
      <c r="E85" s="33"/>
      <c r="F85" s="39"/>
      <c r="G85" s="45" t="s">
        <v>14</v>
      </c>
      <c r="H85" s="52"/>
      <c r="I85" s="58"/>
      <c r="J85" s="64"/>
      <c r="L85" s="70" t="str">
        <f t="shared" si="4"/>
        <v/>
      </c>
      <c r="M85" s="70" t="str">
        <f t="shared" si="5"/>
        <v/>
      </c>
      <c r="N85" s="70" t="str">
        <f t="shared" si="6"/>
        <v/>
      </c>
    </row>
    <row r="86" spans="1:14" ht="36" customHeight="1">
      <c r="A86" s="12">
        <f t="shared" si="7"/>
        <v>79</v>
      </c>
      <c r="B86" s="20"/>
      <c r="C86" s="20" t="s">
        <v>26</v>
      </c>
      <c r="D86" s="28" t="s">
        <v>196</v>
      </c>
      <c r="E86" s="33"/>
      <c r="F86" s="39"/>
      <c r="G86" s="45" t="s">
        <v>14</v>
      </c>
      <c r="H86" s="52"/>
      <c r="I86" s="58"/>
      <c r="J86" s="64"/>
      <c r="L86" s="70" t="str">
        <f t="shared" si="4"/>
        <v/>
      </c>
      <c r="M86" s="70" t="str">
        <f t="shared" si="5"/>
        <v/>
      </c>
      <c r="N86" s="70" t="str">
        <f t="shared" si="6"/>
        <v/>
      </c>
    </row>
    <row r="87" spans="1:14" ht="96" customHeight="1">
      <c r="A87" s="12">
        <f t="shared" si="7"/>
        <v>80</v>
      </c>
      <c r="B87" s="20"/>
      <c r="C87" s="20" t="s">
        <v>54</v>
      </c>
      <c r="D87" s="28" t="s">
        <v>129</v>
      </c>
      <c r="E87" s="33"/>
      <c r="F87" s="39"/>
      <c r="G87" s="45" t="s">
        <v>3</v>
      </c>
      <c r="H87" s="52"/>
      <c r="I87" s="58"/>
      <c r="J87" s="64"/>
      <c r="L87" s="70" t="str">
        <f t="shared" si="4"/>
        <v/>
      </c>
      <c r="M87" s="70" t="str">
        <f t="shared" si="5"/>
        <v/>
      </c>
      <c r="N87" s="70" t="str">
        <f t="shared" si="6"/>
        <v/>
      </c>
    </row>
    <row r="88" spans="1:14" ht="72" customHeight="1">
      <c r="A88" s="12">
        <f t="shared" si="7"/>
        <v>81</v>
      </c>
      <c r="B88" s="20"/>
      <c r="C88" s="20" t="s">
        <v>59</v>
      </c>
      <c r="D88" s="28" t="s">
        <v>15</v>
      </c>
      <c r="E88" s="33"/>
      <c r="F88" s="39"/>
      <c r="G88" s="45" t="s">
        <v>14</v>
      </c>
      <c r="H88" s="52"/>
      <c r="I88" s="58"/>
      <c r="J88" s="64"/>
      <c r="L88" s="70" t="str">
        <f t="shared" si="4"/>
        <v/>
      </c>
      <c r="M88" s="70" t="str">
        <f t="shared" si="5"/>
        <v/>
      </c>
      <c r="N88" s="70" t="str">
        <f t="shared" si="6"/>
        <v/>
      </c>
    </row>
    <row r="89" spans="1:14" ht="36" customHeight="1">
      <c r="A89" s="12">
        <f t="shared" si="7"/>
        <v>82</v>
      </c>
      <c r="B89" s="20"/>
      <c r="C89" s="20"/>
      <c r="D89" s="28" t="s">
        <v>198</v>
      </c>
      <c r="E89" s="33"/>
      <c r="F89" s="39"/>
      <c r="G89" s="45" t="s">
        <v>14</v>
      </c>
      <c r="H89" s="52"/>
      <c r="I89" s="58"/>
      <c r="J89" s="64"/>
      <c r="L89" s="70" t="str">
        <f t="shared" si="4"/>
        <v/>
      </c>
      <c r="M89" s="70" t="str">
        <f t="shared" si="5"/>
        <v/>
      </c>
      <c r="N89" s="70" t="str">
        <f t="shared" si="6"/>
        <v/>
      </c>
    </row>
    <row r="90" spans="1:14" ht="36" customHeight="1">
      <c r="A90" s="12">
        <f t="shared" si="7"/>
        <v>83</v>
      </c>
      <c r="B90" s="20"/>
      <c r="C90" s="20"/>
      <c r="D90" s="28" t="s">
        <v>182</v>
      </c>
      <c r="E90" s="33"/>
      <c r="F90" s="39"/>
      <c r="G90" s="45" t="s">
        <v>14</v>
      </c>
      <c r="H90" s="52"/>
      <c r="I90" s="58"/>
      <c r="J90" s="64"/>
      <c r="L90" s="70" t="str">
        <f t="shared" si="4"/>
        <v/>
      </c>
      <c r="M90" s="70" t="str">
        <f t="shared" si="5"/>
        <v/>
      </c>
      <c r="N90" s="70" t="str">
        <f t="shared" si="6"/>
        <v/>
      </c>
    </row>
    <row r="91" spans="1:14" ht="36" customHeight="1">
      <c r="A91" s="12">
        <f t="shared" si="7"/>
        <v>84</v>
      </c>
      <c r="B91" s="20"/>
      <c r="C91" s="20"/>
      <c r="D91" s="28" t="s">
        <v>199</v>
      </c>
      <c r="E91" s="33"/>
      <c r="F91" s="39"/>
      <c r="G91" s="45" t="s">
        <v>14</v>
      </c>
      <c r="H91" s="52"/>
      <c r="I91" s="58"/>
      <c r="J91" s="64"/>
      <c r="L91" s="70" t="str">
        <f t="shared" si="4"/>
        <v/>
      </c>
      <c r="M91" s="70" t="str">
        <f t="shared" si="5"/>
        <v/>
      </c>
      <c r="N91" s="70" t="str">
        <f t="shared" si="6"/>
        <v/>
      </c>
    </row>
    <row r="92" spans="1:14" ht="48" customHeight="1">
      <c r="A92" s="12">
        <f t="shared" si="7"/>
        <v>85</v>
      </c>
      <c r="B92" s="20"/>
      <c r="C92" s="20" t="s">
        <v>118</v>
      </c>
      <c r="D92" s="28" t="s">
        <v>238</v>
      </c>
      <c r="E92" s="33"/>
      <c r="F92" s="39"/>
      <c r="G92" s="45" t="s">
        <v>3</v>
      </c>
      <c r="H92" s="52"/>
      <c r="I92" s="58"/>
      <c r="J92" s="64"/>
      <c r="L92" s="70" t="str">
        <f t="shared" si="4"/>
        <v/>
      </c>
      <c r="M92" s="70" t="str">
        <f t="shared" si="5"/>
        <v/>
      </c>
      <c r="N92" s="70" t="str">
        <f t="shared" si="6"/>
        <v/>
      </c>
    </row>
    <row r="93" spans="1:14" ht="192" customHeight="1">
      <c r="A93" s="12">
        <f t="shared" si="7"/>
        <v>86</v>
      </c>
      <c r="B93" s="20"/>
      <c r="C93" s="20" t="s">
        <v>74</v>
      </c>
      <c r="D93" s="28" t="s">
        <v>131</v>
      </c>
      <c r="E93" s="33"/>
      <c r="F93" s="39"/>
      <c r="G93" s="45" t="s">
        <v>14</v>
      </c>
      <c r="H93" s="52"/>
      <c r="I93" s="58"/>
      <c r="J93" s="64"/>
      <c r="L93" s="70" t="str">
        <f t="shared" si="4"/>
        <v/>
      </c>
      <c r="M93" s="70" t="str">
        <f t="shared" si="5"/>
        <v/>
      </c>
      <c r="N93" s="70" t="str">
        <f t="shared" si="6"/>
        <v/>
      </c>
    </row>
    <row r="94" spans="1:14" ht="72" customHeight="1">
      <c r="A94" s="12">
        <f t="shared" si="7"/>
        <v>87</v>
      </c>
      <c r="B94" s="20"/>
      <c r="C94" s="20"/>
      <c r="D94" s="28" t="s">
        <v>244</v>
      </c>
      <c r="E94" s="33"/>
      <c r="F94" s="39"/>
      <c r="G94" s="45" t="s">
        <v>14</v>
      </c>
      <c r="H94" s="52"/>
      <c r="I94" s="58"/>
      <c r="J94" s="64"/>
      <c r="L94" s="70" t="str">
        <f t="shared" si="4"/>
        <v/>
      </c>
      <c r="M94" s="70" t="str">
        <f t="shared" si="5"/>
        <v/>
      </c>
      <c r="N94" s="70" t="str">
        <f t="shared" si="6"/>
        <v/>
      </c>
    </row>
    <row r="95" spans="1:14" ht="36" customHeight="1">
      <c r="A95" s="12">
        <f t="shared" si="7"/>
        <v>88</v>
      </c>
      <c r="B95" s="20"/>
      <c r="C95" s="20"/>
      <c r="D95" s="28" t="s">
        <v>182</v>
      </c>
      <c r="E95" s="33"/>
      <c r="F95" s="39"/>
      <c r="G95" s="45" t="s">
        <v>14</v>
      </c>
      <c r="H95" s="52"/>
      <c r="I95" s="58"/>
      <c r="J95" s="64"/>
      <c r="L95" s="70" t="str">
        <f t="shared" si="4"/>
        <v/>
      </c>
      <c r="M95" s="70" t="str">
        <f t="shared" si="5"/>
        <v/>
      </c>
      <c r="N95" s="70" t="str">
        <f t="shared" si="6"/>
        <v/>
      </c>
    </row>
    <row r="96" spans="1:14" ht="36" customHeight="1">
      <c r="A96" s="12">
        <f t="shared" si="7"/>
        <v>89</v>
      </c>
      <c r="B96" s="20"/>
      <c r="C96" s="20"/>
      <c r="D96" s="28" t="s">
        <v>160</v>
      </c>
      <c r="E96" s="33"/>
      <c r="F96" s="39"/>
      <c r="G96" s="45" t="s">
        <v>14</v>
      </c>
      <c r="H96" s="52"/>
      <c r="I96" s="58"/>
      <c r="J96" s="64"/>
      <c r="L96" s="70" t="str">
        <f t="shared" si="4"/>
        <v/>
      </c>
      <c r="M96" s="70" t="str">
        <f t="shared" si="5"/>
        <v/>
      </c>
      <c r="N96" s="70" t="str">
        <f t="shared" si="6"/>
        <v/>
      </c>
    </row>
    <row r="97" spans="1:14" ht="36" customHeight="1">
      <c r="A97" s="13">
        <f t="shared" si="7"/>
        <v>90</v>
      </c>
      <c r="B97" s="21"/>
      <c r="C97" s="21"/>
      <c r="D97" s="29" t="s">
        <v>141</v>
      </c>
      <c r="E97" s="34"/>
      <c r="F97" s="40"/>
      <c r="G97" s="46" t="s">
        <v>14</v>
      </c>
      <c r="H97" s="53"/>
      <c r="I97" s="59"/>
      <c r="J97" s="65"/>
      <c r="L97" s="70" t="str">
        <f t="shared" si="4"/>
        <v/>
      </c>
      <c r="M97" s="70" t="str">
        <f t="shared" si="5"/>
        <v/>
      </c>
      <c r="N97" s="70" t="str">
        <f t="shared" si="6"/>
        <v/>
      </c>
    </row>
    <row r="98" spans="1:14" ht="108" customHeight="1">
      <c r="A98" s="14">
        <f t="shared" si="7"/>
        <v>91</v>
      </c>
      <c r="B98" s="22" t="s">
        <v>6</v>
      </c>
      <c r="C98" s="22" t="s">
        <v>99</v>
      </c>
      <c r="D98" s="30" t="s">
        <v>239</v>
      </c>
      <c r="E98" s="35"/>
      <c r="F98" s="41"/>
      <c r="G98" s="47" t="s">
        <v>3</v>
      </c>
      <c r="H98" s="54"/>
      <c r="I98" s="60"/>
      <c r="J98" s="66"/>
      <c r="L98" s="70" t="str">
        <f t="shared" si="4"/>
        <v/>
      </c>
      <c r="M98" s="70" t="str">
        <f t="shared" si="5"/>
        <v/>
      </c>
      <c r="N98" s="70" t="str">
        <f t="shared" si="6"/>
        <v/>
      </c>
    </row>
    <row r="99" spans="1:14" ht="60" customHeight="1">
      <c r="A99" s="12">
        <f t="shared" si="7"/>
        <v>92</v>
      </c>
      <c r="B99" s="20"/>
      <c r="C99" s="20" t="s">
        <v>72</v>
      </c>
      <c r="D99" s="28" t="s">
        <v>55</v>
      </c>
      <c r="E99" s="33"/>
      <c r="F99" s="39"/>
      <c r="G99" s="45" t="s">
        <v>3</v>
      </c>
      <c r="H99" s="52"/>
      <c r="I99" s="58"/>
      <c r="J99" s="64"/>
      <c r="L99" s="70" t="str">
        <f t="shared" si="4"/>
        <v/>
      </c>
      <c r="M99" s="70" t="str">
        <f t="shared" si="5"/>
        <v/>
      </c>
      <c r="N99" s="70" t="str">
        <f t="shared" si="6"/>
        <v/>
      </c>
    </row>
    <row r="100" spans="1:14" ht="36" customHeight="1">
      <c r="A100" s="12">
        <f t="shared" si="7"/>
        <v>93</v>
      </c>
      <c r="B100" s="20"/>
      <c r="C100" s="20"/>
      <c r="D100" s="28" t="s">
        <v>176</v>
      </c>
      <c r="E100" s="33"/>
      <c r="F100" s="39"/>
      <c r="G100" s="45" t="s">
        <v>14</v>
      </c>
      <c r="H100" s="52"/>
      <c r="I100" s="58"/>
      <c r="J100" s="64"/>
      <c r="L100" s="70" t="str">
        <f t="shared" si="4"/>
        <v/>
      </c>
      <c r="M100" s="70" t="str">
        <f t="shared" si="5"/>
        <v/>
      </c>
      <c r="N100" s="70" t="str">
        <f t="shared" si="6"/>
        <v/>
      </c>
    </row>
    <row r="101" spans="1:14" ht="36" customHeight="1">
      <c r="A101" s="12">
        <f t="shared" si="7"/>
        <v>94</v>
      </c>
      <c r="B101" s="20"/>
      <c r="C101" s="20"/>
      <c r="D101" s="28" t="s">
        <v>200</v>
      </c>
      <c r="E101" s="33"/>
      <c r="F101" s="39"/>
      <c r="G101" s="45" t="s">
        <v>14</v>
      </c>
      <c r="H101" s="52"/>
      <c r="I101" s="58"/>
      <c r="J101" s="64"/>
      <c r="L101" s="70" t="str">
        <f t="shared" si="4"/>
        <v/>
      </c>
      <c r="M101" s="70" t="str">
        <f t="shared" si="5"/>
        <v/>
      </c>
      <c r="N101" s="70" t="str">
        <f t="shared" si="6"/>
        <v/>
      </c>
    </row>
    <row r="102" spans="1:14" ht="36" customHeight="1">
      <c r="A102" s="12">
        <f t="shared" si="7"/>
        <v>95</v>
      </c>
      <c r="B102" s="20"/>
      <c r="C102" s="20"/>
      <c r="D102" s="28" t="s">
        <v>109</v>
      </c>
      <c r="E102" s="33"/>
      <c r="F102" s="39"/>
      <c r="G102" s="45" t="s">
        <v>14</v>
      </c>
      <c r="H102" s="52"/>
      <c r="I102" s="58"/>
      <c r="J102" s="64"/>
      <c r="L102" s="70" t="str">
        <f t="shared" si="4"/>
        <v/>
      </c>
      <c r="M102" s="70" t="str">
        <f t="shared" si="5"/>
        <v/>
      </c>
      <c r="N102" s="70" t="str">
        <f t="shared" si="6"/>
        <v/>
      </c>
    </row>
    <row r="103" spans="1:14" ht="36" customHeight="1">
      <c r="A103" s="13">
        <f t="shared" si="7"/>
        <v>96</v>
      </c>
      <c r="B103" s="21"/>
      <c r="C103" s="21"/>
      <c r="D103" s="29" t="s">
        <v>52</v>
      </c>
      <c r="E103" s="34"/>
      <c r="F103" s="40"/>
      <c r="G103" s="46" t="s">
        <v>14</v>
      </c>
      <c r="H103" s="53"/>
      <c r="I103" s="59"/>
      <c r="J103" s="65"/>
      <c r="L103" s="70" t="str">
        <f t="shared" si="4"/>
        <v/>
      </c>
      <c r="M103" s="70" t="str">
        <f t="shared" si="5"/>
        <v/>
      </c>
      <c r="N103" s="70" t="str">
        <f t="shared" si="6"/>
        <v/>
      </c>
    </row>
    <row r="104" spans="1:14" ht="192" customHeight="1">
      <c r="A104" s="15">
        <f t="shared" si="7"/>
        <v>97</v>
      </c>
      <c r="B104" s="23" t="s">
        <v>97</v>
      </c>
      <c r="C104" s="23" t="s">
        <v>82</v>
      </c>
      <c r="D104" s="31" t="s">
        <v>240</v>
      </c>
      <c r="E104" s="36"/>
      <c r="F104" s="42"/>
      <c r="G104" s="48" t="s">
        <v>3</v>
      </c>
      <c r="H104" s="55"/>
      <c r="I104" s="61"/>
      <c r="J104" s="67"/>
      <c r="L104" s="70" t="str">
        <f t="shared" si="4"/>
        <v/>
      </c>
      <c r="M104" s="70" t="str">
        <f t="shared" si="5"/>
        <v/>
      </c>
      <c r="N104" s="70" t="str">
        <f t="shared" si="6"/>
        <v/>
      </c>
    </row>
    <row r="105" spans="1:14" ht="84" customHeight="1">
      <c r="A105" s="14">
        <f t="shared" si="7"/>
        <v>98</v>
      </c>
      <c r="B105" s="22" t="s">
        <v>232</v>
      </c>
      <c r="C105" s="22" t="s">
        <v>107</v>
      </c>
      <c r="D105" s="30" t="s">
        <v>201</v>
      </c>
      <c r="E105" s="35"/>
      <c r="F105" s="41"/>
      <c r="G105" s="47" t="s">
        <v>14</v>
      </c>
      <c r="H105" s="54"/>
      <c r="I105" s="60"/>
      <c r="J105" s="66"/>
      <c r="L105" s="70" t="str">
        <f t="shared" si="4"/>
        <v/>
      </c>
      <c r="M105" s="70" t="str">
        <f t="shared" si="5"/>
        <v/>
      </c>
      <c r="N105" s="70" t="str">
        <f t="shared" si="6"/>
        <v/>
      </c>
    </row>
    <row r="106" spans="1:14" ht="48" customHeight="1">
      <c r="A106" s="12">
        <f t="shared" si="7"/>
        <v>99</v>
      </c>
      <c r="B106" s="20"/>
      <c r="C106" s="20" t="s">
        <v>85</v>
      </c>
      <c r="D106" s="28" t="s">
        <v>96</v>
      </c>
      <c r="E106" s="33"/>
      <c r="F106" s="39"/>
      <c r="G106" s="45" t="s">
        <v>14</v>
      </c>
      <c r="H106" s="52"/>
      <c r="I106" s="58"/>
      <c r="J106" s="64"/>
      <c r="L106" s="70" t="str">
        <f t="shared" si="4"/>
        <v/>
      </c>
      <c r="M106" s="70" t="str">
        <f t="shared" si="5"/>
        <v/>
      </c>
      <c r="N106" s="70" t="str">
        <f t="shared" si="6"/>
        <v/>
      </c>
    </row>
    <row r="107" spans="1:14" ht="36" customHeight="1">
      <c r="A107" s="12">
        <f t="shared" si="7"/>
        <v>100</v>
      </c>
      <c r="B107" s="20"/>
      <c r="C107" s="20"/>
      <c r="D107" s="28" t="s">
        <v>203</v>
      </c>
      <c r="E107" s="33"/>
      <c r="F107" s="39"/>
      <c r="G107" s="45" t="s">
        <v>14</v>
      </c>
      <c r="H107" s="52"/>
      <c r="I107" s="58"/>
      <c r="J107" s="64"/>
      <c r="L107" s="70" t="str">
        <f t="shared" si="4"/>
        <v/>
      </c>
      <c r="M107" s="70" t="str">
        <f t="shared" si="5"/>
        <v/>
      </c>
      <c r="N107" s="70" t="str">
        <f t="shared" si="6"/>
        <v/>
      </c>
    </row>
    <row r="108" spans="1:14" ht="36" customHeight="1">
      <c r="A108" s="12">
        <f t="shared" si="7"/>
        <v>101</v>
      </c>
      <c r="B108" s="20"/>
      <c r="C108" s="20" t="s">
        <v>83</v>
      </c>
      <c r="D108" s="28" t="s">
        <v>204</v>
      </c>
      <c r="E108" s="33"/>
      <c r="F108" s="39"/>
      <c r="G108" s="45" t="s">
        <v>14</v>
      </c>
      <c r="H108" s="52"/>
      <c r="I108" s="58"/>
      <c r="J108" s="64"/>
      <c r="L108" s="70" t="str">
        <f t="shared" si="4"/>
        <v/>
      </c>
      <c r="M108" s="70" t="str">
        <f t="shared" si="5"/>
        <v/>
      </c>
      <c r="N108" s="70" t="str">
        <f t="shared" si="6"/>
        <v/>
      </c>
    </row>
    <row r="109" spans="1:14" ht="36" customHeight="1">
      <c r="A109" s="13">
        <f t="shared" si="7"/>
        <v>102</v>
      </c>
      <c r="B109" s="21"/>
      <c r="C109" s="21" t="s">
        <v>21</v>
      </c>
      <c r="D109" s="29" t="s">
        <v>65</v>
      </c>
      <c r="E109" s="34"/>
      <c r="F109" s="40"/>
      <c r="G109" s="46" t="s">
        <v>14</v>
      </c>
      <c r="H109" s="53"/>
      <c r="I109" s="59"/>
      <c r="J109" s="65"/>
      <c r="L109" s="70" t="str">
        <f t="shared" si="4"/>
        <v/>
      </c>
      <c r="M109" s="70" t="str">
        <f t="shared" si="5"/>
        <v/>
      </c>
      <c r="N109" s="70" t="str">
        <f t="shared" si="6"/>
        <v/>
      </c>
    </row>
    <row r="110" spans="1:14" ht="36" customHeight="1">
      <c r="A110" s="14">
        <f t="shared" si="7"/>
        <v>103</v>
      </c>
      <c r="B110" s="22" t="s">
        <v>120</v>
      </c>
      <c r="C110" s="22" t="s">
        <v>81</v>
      </c>
      <c r="D110" s="30" t="s">
        <v>205</v>
      </c>
      <c r="E110" s="35"/>
      <c r="F110" s="41"/>
      <c r="G110" s="47" t="s">
        <v>3</v>
      </c>
      <c r="H110" s="54"/>
      <c r="I110" s="60"/>
      <c r="J110" s="66"/>
      <c r="L110" s="70" t="str">
        <f t="shared" si="4"/>
        <v/>
      </c>
      <c r="M110" s="70" t="str">
        <f t="shared" si="5"/>
        <v/>
      </c>
      <c r="N110" s="70" t="str">
        <f t="shared" si="6"/>
        <v/>
      </c>
    </row>
    <row r="111" spans="1:14" ht="36" customHeight="1">
      <c r="A111" s="12">
        <f t="shared" si="7"/>
        <v>104</v>
      </c>
      <c r="B111" s="20"/>
      <c r="C111" s="20"/>
      <c r="D111" s="28" t="s">
        <v>132</v>
      </c>
      <c r="E111" s="33"/>
      <c r="F111" s="39"/>
      <c r="G111" s="45" t="s">
        <v>14</v>
      </c>
      <c r="H111" s="52"/>
      <c r="I111" s="58"/>
      <c r="J111" s="64"/>
      <c r="L111" s="70" t="str">
        <f t="shared" si="4"/>
        <v/>
      </c>
      <c r="M111" s="70" t="str">
        <f t="shared" si="5"/>
        <v/>
      </c>
      <c r="N111" s="70" t="str">
        <f t="shared" si="6"/>
        <v/>
      </c>
    </row>
    <row r="112" spans="1:14" ht="36" customHeight="1">
      <c r="A112" s="12">
        <f t="shared" si="7"/>
        <v>105</v>
      </c>
      <c r="B112" s="20"/>
      <c r="C112" s="20" t="s">
        <v>31</v>
      </c>
      <c r="D112" s="28" t="s">
        <v>206</v>
      </c>
      <c r="E112" s="33"/>
      <c r="F112" s="39"/>
      <c r="G112" s="45" t="s">
        <v>14</v>
      </c>
      <c r="H112" s="52"/>
      <c r="I112" s="58"/>
      <c r="J112" s="64"/>
      <c r="L112" s="70" t="str">
        <f t="shared" si="4"/>
        <v/>
      </c>
      <c r="M112" s="70" t="str">
        <f t="shared" si="5"/>
        <v/>
      </c>
      <c r="N112" s="70" t="str">
        <f t="shared" si="6"/>
        <v/>
      </c>
    </row>
    <row r="113" spans="1:14" ht="56" customHeight="1">
      <c r="A113" s="12">
        <f t="shared" si="7"/>
        <v>106</v>
      </c>
      <c r="B113" s="20"/>
      <c r="C113" s="20" t="s">
        <v>57</v>
      </c>
      <c r="D113" s="28" t="s">
        <v>241</v>
      </c>
      <c r="E113" s="33"/>
      <c r="F113" s="39"/>
      <c r="G113" s="45" t="s">
        <v>3</v>
      </c>
      <c r="H113" s="52"/>
      <c r="I113" s="58"/>
      <c r="J113" s="64"/>
      <c r="L113" s="70" t="str">
        <f t="shared" si="4"/>
        <v/>
      </c>
      <c r="M113" s="70" t="str">
        <f t="shared" si="5"/>
        <v/>
      </c>
      <c r="N113" s="70" t="str">
        <f t="shared" si="6"/>
        <v/>
      </c>
    </row>
    <row r="114" spans="1:14" ht="48" customHeight="1">
      <c r="A114" s="12">
        <f t="shared" si="7"/>
        <v>107</v>
      </c>
      <c r="B114" s="20"/>
      <c r="C114" s="20"/>
      <c r="D114" s="28" t="s">
        <v>242</v>
      </c>
      <c r="E114" s="33"/>
      <c r="F114" s="39"/>
      <c r="G114" s="45" t="s">
        <v>3</v>
      </c>
      <c r="H114" s="52"/>
      <c r="I114" s="58"/>
      <c r="J114" s="64"/>
      <c r="L114" s="70" t="str">
        <f t="shared" si="4"/>
        <v/>
      </c>
      <c r="M114" s="70" t="str">
        <f t="shared" si="5"/>
        <v/>
      </c>
      <c r="N114" s="70" t="str">
        <f t="shared" si="6"/>
        <v/>
      </c>
    </row>
    <row r="115" spans="1:14" ht="48" customHeight="1">
      <c r="A115" s="12">
        <f t="shared" si="7"/>
        <v>108</v>
      </c>
      <c r="B115" s="20"/>
      <c r="C115" s="20"/>
      <c r="D115" s="28" t="s">
        <v>35</v>
      </c>
      <c r="E115" s="33"/>
      <c r="F115" s="39"/>
      <c r="G115" s="45" t="s">
        <v>14</v>
      </c>
      <c r="H115" s="52"/>
      <c r="I115" s="58"/>
      <c r="J115" s="64"/>
      <c r="L115" s="70" t="str">
        <f t="shared" si="4"/>
        <v/>
      </c>
      <c r="M115" s="70" t="str">
        <f t="shared" si="5"/>
        <v/>
      </c>
      <c r="N115" s="70" t="str">
        <f t="shared" si="6"/>
        <v/>
      </c>
    </row>
    <row r="116" spans="1:14" ht="36" customHeight="1">
      <c r="A116" s="12">
        <f t="shared" si="7"/>
        <v>109</v>
      </c>
      <c r="B116" s="20"/>
      <c r="C116" s="20"/>
      <c r="D116" s="28" t="s">
        <v>207</v>
      </c>
      <c r="E116" s="33"/>
      <c r="F116" s="39"/>
      <c r="G116" s="45" t="s">
        <v>14</v>
      </c>
      <c r="H116" s="52"/>
      <c r="I116" s="58"/>
      <c r="J116" s="64"/>
      <c r="L116" s="70" t="str">
        <f t="shared" si="4"/>
        <v/>
      </c>
      <c r="M116" s="70" t="str">
        <f t="shared" si="5"/>
        <v/>
      </c>
      <c r="N116" s="70" t="str">
        <f t="shared" si="6"/>
        <v/>
      </c>
    </row>
    <row r="117" spans="1:14" ht="36" customHeight="1">
      <c r="A117" s="12">
        <f t="shared" si="7"/>
        <v>110</v>
      </c>
      <c r="B117" s="20"/>
      <c r="C117" s="20"/>
      <c r="D117" s="28" t="s">
        <v>127</v>
      </c>
      <c r="E117" s="33"/>
      <c r="F117" s="39"/>
      <c r="G117" s="45" t="s">
        <v>14</v>
      </c>
      <c r="H117" s="52"/>
      <c r="I117" s="58"/>
      <c r="J117" s="64"/>
      <c r="L117" s="70" t="str">
        <f t="shared" si="4"/>
        <v/>
      </c>
      <c r="M117" s="70" t="str">
        <f t="shared" si="5"/>
        <v/>
      </c>
      <c r="N117" s="70" t="str">
        <f t="shared" si="6"/>
        <v/>
      </c>
    </row>
    <row r="118" spans="1:14" ht="36" customHeight="1">
      <c r="A118" s="12">
        <f t="shared" si="7"/>
        <v>111</v>
      </c>
      <c r="B118" s="20"/>
      <c r="C118" s="20"/>
      <c r="D118" s="28" t="s">
        <v>40</v>
      </c>
      <c r="E118" s="33"/>
      <c r="F118" s="39"/>
      <c r="G118" s="45" t="s">
        <v>14</v>
      </c>
      <c r="H118" s="52"/>
      <c r="I118" s="58"/>
      <c r="J118" s="64"/>
      <c r="L118" s="70" t="str">
        <f t="shared" si="4"/>
        <v/>
      </c>
      <c r="M118" s="70" t="str">
        <f t="shared" si="5"/>
        <v/>
      </c>
      <c r="N118" s="70" t="str">
        <f t="shared" si="6"/>
        <v/>
      </c>
    </row>
    <row r="119" spans="1:14" ht="36" customHeight="1">
      <c r="A119" s="12">
        <f t="shared" si="7"/>
        <v>112</v>
      </c>
      <c r="B119" s="20"/>
      <c r="C119" s="20" t="s">
        <v>90</v>
      </c>
      <c r="D119" s="28" t="s">
        <v>210</v>
      </c>
      <c r="E119" s="33"/>
      <c r="F119" s="39"/>
      <c r="G119" s="45" t="s">
        <v>14</v>
      </c>
      <c r="H119" s="52"/>
      <c r="I119" s="58"/>
      <c r="J119" s="64"/>
      <c r="L119" s="70" t="str">
        <f t="shared" si="4"/>
        <v/>
      </c>
      <c r="M119" s="70" t="str">
        <f t="shared" si="5"/>
        <v/>
      </c>
      <c r="N119" s="70" t="str">
        <f t="shared" si="6"/>
        <v/>
      </c>
    </row>
    <row r="120" spans="1:14" ht="36" customHeight="1">
      <c r="A120" s="12">
        <f t="shared" si="7"/>
        <v>113</v>
      </c>
      <c r="B120" s="20"/>
      <c r="C120" s="20"/>
      <c r="D120" s="28" t="s">
        <v>211</v>
      </c>
      <c r="E120" s="33"/>
      <c r="F120" s="39"/>
      <c r="G120" s="45" t="s">
        <v>14</v>
      </c>
      <c r="H120" s="52"/>
      <c r="I120" s="58"/>
      <c r="J120" s="64"/>
      <c r="L120" s="70" t="str">
        <f t="shared" si="4"/>
        <v/>
      </c>
      <c r="M120" s="70" t="str">
        <f t="shared" si="5"/>
        <v/>
      </c>
      <c r="N120" s="70" t="str">
        <f t="shared" si="6"/>
        <v/>
      </c>
    </row>
    <row r="121" spans="1:14" ht="36" customHeight="1">
      <c r="A121" s="12">
        <f t="shared" si="7"/>
        <v>114</v>
      </c>
      <c r="B121" s="20"/>
      <c r="C121" s="20"/>
      <c r="D121" s="28" t="s">
        <v>212</v>
      </c>
      <c r="E121" s="33"/>
      <c r="F121" s="39"/>
      <c r="G121" s="45" t="s">
        <v>14</v>
      </c>
      <c r="H121" s="52"/>
      <c r="I121" s="58"/>
      <c r="J121" s="64"/>
      <c r="L121" s="70" t="str">
        <f t="shared" si="4"/>
        <v/>
      </c>
      <c r="M121" s="70" t="str">
        <f t="shared" si="5"/>
        <v/>
      </c>
      <c r="N121" s="70" t="str">
        <f t="shared" si="6"/>
        <v/>
      </c>
    </row>
    <row r="122" spans="1:14" ht="36" customHeight="1">
      <c r="A122" s="12">
        <f t="shared" si="7"/>
        <v>115</v>
      </c>
      <c r="B122" s="20"/>
      <c r="C122" s="20"/>
      <c r="D122" s="28" t="s">
        <v>17</v>
      </c>
      <c r="E122" s="33"/>
      <c r="F122" s="39"/>
      <c r="G122" s="45" t="s">
        <v>14</v>
      </c>
      <c r="H122" s="52"/>
      <c r="I122" s="58"/>
      <c r="J122" s="64"/>
      <c r="L122" s="70" t="str">
        <f t="shared" si="4"/>
        <v/>
      </c>
      <c r="M122" s="70" t="str">
        <f t="shared" si="5"/>
        <v/>
      </c>
      <c r="N122" s="70" t="str">
        <f t="shared" si="6"/>
        <v/>
      </c>
    </row>
    <row r="123" spans="1:14" ht="36" customHeight="1">
      <c r="A123" s="12">
        <f t="shared" si="7"/>
        <v>116</v>
      </c>
      <c r="B123" s="20"/>
      <c r="C123" s="20" t="s">
        <v>88</v>
      </c>
      <c r="D123" s="28" t="s">
        <v>213</v>
      </c>
      <c r="E123" s="33"/>
      <c r="F123" s="39"/>
      <c r="G123" s="45" t="s">
        <v>3</v>
      </c>
      <c r="H123" s="52"/>
      <c r="I123" s="58"/>
      <c r="J123" s="64"/>
      <c r="L123" s="70" t="str">
        <f t="shared" si="4"/>
        <v/>
      </c>
      <c r="M123" s="70" t="str">
        <f t="shared" si="5"/>
        <v/>
      </c>
      <c r="N123" s="70" t="str">
        <f t="shared" si="6"/>
        <v/>
      </c>
    </row>
    <row r="124" spans="1:14" ht="48" customHeight="1">
      <c r="A124" s="12">
        <f t="shared" si="7"/>
        <v>117</v>
      </c>
      <c r="B124" s="20"/>
      <c r="C124" s="20"/>
      <c r="D124" s="28" t="s">
        <v>87</v>
      </c>
      <c r="E124" s="33"/>
      <c r="F124" s="39"/>
      <c r="G124" s="45" t="s">
        <v>14</v>
      </c>
      <c r="H124" s="52"/>
      <c r="I124" s="58"/>
      <c r="J124" s="64"/>
      <c r="L124" s="70" t="str">
        <f t="shared" si="4"/>
        <v/>
      </c>
      <c r="M124" s="70" t="str">
        <f t="shared" si="5"/>
        <v/>
      </c>
      <c r="N124" s="70" t="str">
        <f t="shared" si="6"/>
        <v/>
      </c>
    </row>
    <row r="125" spans="1:14" ht="36" customHeight="1">
      <c r="A125" s="12">
        <f t="shared" si="7"/>
        <v>118</v>
      </c>
      <c r="B125" s="20"/>
      <c r="C125" s="20"/>
      <c r="D125" s="28" t="s">
        <v>214</v>
      </c>
      <c r="E125" s="33"/>
      <c r="F125" s="39"/>
      <c r="G125" s="45" t="s">
        <v>14</v>
      </c>
      <c r="H125" s="52"/>
      <c r="I125" s="58"/>
      <c r="J125" s="64"/>
      <c r="L125" s="70" t="str">
        <f t="shared" si="4"/>
        <v/>
      </c>
      <c r="M125" s="70" t="str">
        <f t="shared" si="5"/>
        <v/>
      </c>
      <c r="N125" s="70" t="str">
        <f t="shared" si="6"/>
        <v/>
      </c>
    </row>
    <row r="126" spans="1:14" ht="24" customHeight="1">
      <c r="A126" s="12">
        <f t="shared" si="7"/>
        <v>119</v>
      </c>
      <c r="B126" s="20"/>
      <c r="C126" s="20"/>
      <c r="D126" s="28" t="s">
        <v>215</v>
      </c>
      <c r="E126" s="33"/>
      <c r="F126" s="39"/>
      <c r="G126" s="45" t="s">
        <v>14</v>
      </c>
      <c r="H126" s="52"/>
      <c r="I126" s="58"/>
      <c r="J126" s="64"/>
      <c r="L126" s="70" t="str">
        <f t="shared" si="4"/>
        <v/>
      </c>
      <c r="M126" s="70" t="str">
        <f t="shared" si="5"/>
        <v/>
      </c>
      <c r="N126" s="70" t="str">
        <f t="shared" si="6"/>
        <v/>
      </c>
    </row>
    <row r="127" spans="1:14" ht="24" customHeight="1">
      <c r="A127" s="12">
        <f t="shared" si="7"/>
        <v>120</v>
      </c>
      <c r="B127" s="20"/>
      <c r="C127" s="20"/>
      <c r="D127" s="28" t="s">
        <v>104</v>
      </c>
      <c r="E127" s="33"/>
      <c r="F127" s="39"/>
      <c r="G127" s="45" t="s">
        <v>14</v>
      </c>
      <c r="H127" s="52"/>
      <c r="I127" s="58"/>
      <c r="J127" s="64"/>
      <c r="L127" s="70" t="str">
        <f t="shared" si="4"/>
        <v/>
      </c>
      <c r="M127" s="70" t="str">
        <f t="shared" si="5"/>
        <v/>
      </c>
      <c r="N127" s="70" t="str">
        <f t="shared" si="6"/>
        <v/>
      </c>
    </row>
    <row r="128" spans="1:14" ht="24" customHeight="1">
      <c r="A128" s="12">
        <f t="shared" si="7"/>
        <v>121</v>
      </c>
      <c r="B128" s="20"/>
      <c r="C128" s="20"/>
      <c r="D128" s="28" t="s">
        <v>209</v>
      </c>
      <c r="E128" s="33"/>
      <c r="F128" s="39"/>
      <c r="G128" s="45" t="s">
        <v>14</v>
      </c>
      <c r="H128" s="52"/>
      <c r="I128" s="58"/>
      <c r="J128" s="64"/>
      <c r="L128" s="70" t="str">
        <f t="shared" si="4"/>
        <v/>
      </c>
      <c r="M128" s="70" t="str">
        <f t="shared" si="5"/>
        <v/>
      </c>
      <c r="N128" s="70" t="str">
        <f t="shared" si="6"/>
        <v/>
      </c>
    </row>
    <row r="129" spans="1:14" ht="48" customHeight="1">
      <c r="A129" s="12">
        <f t="shared" si="7"/>
        <v>122</v>
      </c>
      <c r="B129" s="20"/>
      <c r="C129" s="20"/>
      <c r="D129" s="28" t="s">
        <v>216</v>
      </c>
      <c r="E129" s="33"/>
      <c r="F129" s="39"/>
      <c r="G129" s="45" t="s">
        <v>14</v>
      </c>
      <c r="H129" s="52"/>
      <c r="I129" s="58"/>
      <c r="J129" s="64"/>
      <c r="L129" s="70" t="str">
        <f t="shared" si="4"/>
        <v/>
      </c>
      <c r="M129" s="70" t="str">
        <f t="shared" si="5"/>
        <v/>
      </c>
      <c r="N129" s="70" t="str">
        <f t="shared" si="6"/>
        <v/>
      </c>
    </row>
    <row r="130" spans="1:14" ht="36" customHeight="1">
      <c r="A130" s="12">
        <f t="shared" si="7"/>
        <v>123</v>
      </c>
      <c r="B130" s="20"/>
      <c r="C130" s="20" t="s">
        <v>86</v>
      </c>
      <c r="D130" s="28" t="s">
        <v>217</v>
      </c>
      <c r="E130" s="33"/>
      <c r="F130" s="39"/>
      <c r="G130" s="45" t="s">
        <v>14</v>
      </c>
      <c r="H130" s="52"/>
      <c r="I130" s="58"/>
      <c r="J130" s="64"/>
      <c r="L130" s="70" t="str">
        <f t="shared" si="4"/>
        <v/>
      </c>
      <c r="M130" s="70" t="str">
        <f t="shared" si="5"/>
        <v/>
      </c>
      <c r="N130" s="70" t="str">
        <f t="shared" si="6"/>
        <v/>
      </c>
    </row>
    <row r="131" spans="1:14" ht="36" customHeight="1">
      <c r="A131" s="12">
        <f t="shared" si="7"/>
        <v>124</v>
      </c>
      <c r="B131" s="20"/>
      <c r="C131" s="20"/>
      <c r="D131" s="28" t="s">
        <v>27</v>
      </c>
      <c r="E131" s="33"/>
      <c r="F131" s="39"/>
      <c r="G131" s="45" t="s">
        <v>14</v>
      </c>
      <c r="H131" s="52"/>
      <c r="I131" s="58"/>
      <c r="J131" s="64"/>
      <c r="L131" s="70" t="str">
        <f t="shared" si="4"/>
        <v/>
      </c>
      <c r="M131" s="70" t="str">
        <f t="shared" si="5"/>
        <v/>
      </c>
      <c r="N131" s="70" t="str">
        <f t="shared" si="6"/>
        <v/>
      </c>
    </row>
    <row r="132" spans="1:14" ht="36" customHeight="1">
      <c r="A132" s="12">
        <f t="shared" si="7"/>
        <v>125</v>
      </c>
      <c r="B132" s="20"/>
      <c r="C132" s="20"/>
      <c r="D132" s="28" t="s">
        <v>136</v>
      </c>
      <c r="E132" s="33"/>
      <c r="F132" s="39"/>
      <c r="G132" s="45" t="s">
        <v>14</v>
      </c>
      <c r="H132" s="52"/>
      <c r="I132" s="58"/>
      <c r="J132" s="64"/>
      <c r="L132" s="70" t="str">
        <f t="shared" si="4"/>
        <v/>
      </c>
      <c r="M132" s="70" t="str">
        <f t="shared" si="5"/>
        <v/>
      </c>
      <c r="N132" s="70" t="str">
        <f t="shared" si="6"/>
        <v/>
      </c>
    </row>
    <row r="133" spans="1:14" ht="48" customHeight="1">
      <c r="A133" s="12">
        <f t="shared" si="7"/>
        <v>126</v>
      </c>
      <c r="B133" s="20"/>
      <c r="C133" s="20"/>
      <c r="D133" s="28" t="s">
        <v>218</v>
      </c>
      <c r="E133" s="33"/>
      <c r="F133" s="39"/>
      <c r="G133" s="45" t="s">
        <v>14</v>
      </c>
      <c r="H133" s="52"/>
      <c r="I133" s="58"/>
      <c r="J133" s="64"/>
      <c r="L133" s="70" t="str">
        <f t="shared" si="4"/>
        <v/>
      </c>
      <c r="M133" s="70" t="str">
        <f t="shared" si="5"/>
        <v/>
      </c>
      <c r="N133" s="70" t="str">
        <f t="shared" si="6"/>
        <v/>
      </c>
    </row>
    <row r="134" spans="1:14" ht="48" customHeight="1">
      <c r="A134" s="13">
        <f t="shared" si="7"/>
        <v>127</v>
      </c>
      <c r="B134" s="21"/>
      <c r="C134" s="21"/>
      <c r="D134" s="29" t="s">
        <v>219</v>
      </c>
      <c r="E134" s="34"/>
      <c r="F134" s="40"/>
      <c r="G134" s="46" t="s">
        <v>14</v>
      </c>
      <c r="H134" s="53"/>
      <c r="I134" s="59"/>
      <c r="J134" s="65"/>
      <c r="L134" s="70" t="str">
        <f t="shared" si="4"/>
        <v/>
      </c>
      <c r="M134" s="70" t="str">
        <f t="shared" si="5"/>
        <v/>
      </c>
      <c r="N134" s="70" t="str">
        <f t="shared" si="6"/>
        <v/>
      </c>
    </row>
    <row r="135" spans="1:14" ht="84" customHeight="1">
      <c r="A135" s="14">
        <f t="shared" si="7"/>
        <v>128</v>
      </c>
      <c r="B135" s="22" t="s">
        <v>58</v>
      </c>
      <c r="C135" s="22" t="s">
        <v>111</v>
      </c>
      <c r="D135" s="30" t="s">
        <v>33</v>
      </c>
      <c r="E135" s="35"/>
      <c r="F135" s="41"/>
      <c r="G135" s="47" t="s">
        <v>14</v>
      </c>
      <c r="H135" s="54"/>
      <c r="I135" s="60"/>
      <c r="J135" s="66"/>
      <c r="L135" s="70" t="str">
        <f t="shared" si="4"/>
        <v/>
      </c>
      <c r="M135" s="70" t="str">
        <f t="shared" si="5"/>
        <v/>
      </c>
      <c r="N135" s="70" t="str">
        <f t="shared" si="6"/>
        <v/>
      </c>
    </row>
    <row r="136" spans="1:14" ht="96" customHeight="1">
      <c r="A136" s="12">
        <f t="shared" si="7"/>
        <v>129</v>
      </c>
      <c r="B136" s="20"/>
      <c r="C136" s="20" t="s">
        <v>112</v>
      </c>
      <c r="D136" s="28" t="s">
        <v>220</v>
      </c>
      <c r="E136" s="33"/>
      <c r="F136" s="39"/>
      <c r="G136" s="45" t="s">
        <v>14</v>
      </c>
      <c r="H136" s="52"/>
      <c r="I136" s="58"/>
      <c r="J136" s="64"/>
      <c r="L136" s="70" t="str">
        <f t="shared" ref="L136:L155" si="8">IF(AND(G136="〇",H136="×"),"NG","")</f>
        <v/>
      </c>
      <c r="M136" s="70" t="str">
        <f t="shared" ref="M136:M155" si="9">IF(G136="〇",IF(H136="","",H136),"")</f>
        <v/>
      </c>
      <c r="N136" s="70" t="str">
        <f t="shared" ref="N136:N155" si="10">IF(G136="△",IF(H136="","",H136),"")</f>
        <v/>
      </c>
    </row>
    <row r="137" spans="1:14" ht="96" customHeight="1">
      <c r="A137" s="12">
        <f t="shared" ref="A137:A155" si="11">A136+1</f>
        <v>130</v>
      </c>
      <c r="B137" s="20"/>
      <c r="C137" s="20" t="s">
        <v>61</v>
      </c>
      <c r="D137" s="28" t="s">
        <v>221</v>
      </c>
      <c r="E137" s="33"/>
      <c r="F137" s="39"/>
      <c r="G137" s="45" t="s">
        <v>14</v>
      </c>
      <c r="H137" s="52"/>
      <c r="I137" s="58"/>
      <c r="J137" s="64"/>
      <c r="L137" s="70" t="str">
        <f t="shared" si="8"/>
        <v/>
      </c>
      <c r="M137" s="70" t="str">
        <f t="shared" si="9"/>
        <v/>
      </c>
      <c r="N137" s="70" t="str">
        <f t="shared" si="10"/>
        <v/>
      </c>
    </row>
    <row r="138" spans="1:14" ht="96" customHeight="1">
      <c r="A138" s="12">
        <f t="shared" si="11"/>
        <v>131</v>
      </c>
      <c r="B138" s="20"/>
      <c r="C138" s="20" t="s">
        <v>113</v>
      </c>
      <c r="D138" s="28" t="s">
        <v>222</v>
      </c>
      <c r="E138" s="33"/>
      <c r="F138" s="39"/>
      <c r="G138" s="45" t="s">
        <v>3</v>
      </c>
      <c r="H138" s="52"/>
      <c r="I138" s="58"/>
      <c r="J138" s="64"/>
      <c r="L138" s="70" t="str">
        <f t="shared" si="8"/>
        <v/>
      </c>
      <c r="M138" s="70" t="str">
        <f t="shared" si="9"/>
        <v/>
      </c>
      <c r="N138" s="70" t="str">
        <f t="shared" si="10"/>
        <v/>
      </c>
    </row>
    <row r="139" spans="1:14" ht="60" customHeight="1">
      <c r="A139" s="12">
        <f t="shared" si="11"/>
        <v>132</v>
      </c>
      <c r="B139" s="20"/>
      <c r="C139" s="20"/>
      <c r="D139" s="28" t="s">
        <v>225</v>
      </c>
      <c r="E139" s="33"/>
      <c r="F139" s="39"/>
      <c r="G139" s="45" t="s">
        <v>3</v>
      </c>
      <c r="H139" s="52"/>
      <c r="I139" s="58"/>
      <c r="J139" s="64"/>
      <c r="L139" s="70" t="str">
        <f t="shared" si="8"/>
        <v/>
      </c>
      <c r="M139" s="70" t="str">
        <f t="shared" si="9"/>
        <v/>
      </c>
      <c r="N139" s="70" t="str">
        <f t="shared" si="10"/>
        <v/>
      </c>
    </row>
    <row r="140" spans="1:14" ht="48" customHeight="1">
      <c r="A140" s="12">
        <f t="shared" si="11"/>
        <v>133</v>
      </c>
      <c r="B140" s="20"/>
      <c r="C140" s="20"/>
      <c r="D140" s="28" t="s">
        <v>223</v>
      </c>
      <c r="E140" s="33"/>
      <c r="F140" s="39"/>
      <c r="G140" s="45" t="s">
        <v>14</v>
      </c>
      <c r="H140" s="52"/>
      <c r="I140" s="58"/>
      <c r="J140" s="64"/>
      <c r="L140" s="70" t="str">
        <f t="shared" si="8"/>
        <v/>
      </c>
      <c r="M140" s="70" t="str">
        <f t="shared" si="9"/>
        <v/>
      </c>
      <c r="N140" s="70" t="str">
        <f t="shared" si="10"/>
        <v/>
      </c>
    </row>
    <row r="141" spans="1:14" ht="72" customHeight="1">
      <c r="A141" s="12">
        <f t="shared" si="11"/>
        <v>134</v>
      </c>
      <c r="B141" s="20"/>
      <c r="C141" s="20" t="s">
        <v>92</v>
      </c>
      <c r="D141" s="28" t="s">
        <v>224</v>
      </c>
      <c r="E141" s="33"/>
      <c r="F141" s="39"/>
      <c r="G141" s="45" t="s">
        <v>14</v>
      </c>
      <c r="H141" s="52"/>
      <c r="I141" s="58"/>
      <c r="J141" s="64"/>
      <c r="L141" s="70" t="str">
        <f t="shared" si="8"/>
        <v/>
      </c>
      <c r="M141" s="70" t="str">
        <f t="shared" si="9"/>
        <v/>
      </c>
      <c r="N141" s="70" t="str">
        <f t="shared" si="10"/>
        <v/>
      </c>
    </row>
    <row r="142" spans="1:14" ht="60" customHeight="1">
      <c r="A142" s="12">
        <f t="shared" si="11"/>
        <v>135</v>
      </c>
      <c r="B142" s="20"/>
      <c r="C142" s="20"/>
      <c r="D142" s="28" t="s">
        <v>38</v>
      </c>
      <c r="E142" s="33"/>
      <c r="F142" s="39"/>
      <c r="G142" s="45" t="s">
        <v>14</v>
      </c>
      <c r="H142" s="52"/>
      <c r="I142" s="58"/>
      <c r="J142" s="64"/>
      <c r="L142" s="70" t="str">
        <f t="shared" si="8"/>
        <v/>
      </c>
      <c r="M142" s="70" t="str">
        <f t="shared" si="9"/>
        <v/>
      </c>
      <c r="N142" s="70" t="str">
        <f t="shared" si="10"/>
        <v/>
      </c>
    </row>
    <row r="143" spans="1:14" ht="108" customHeight="1">
      <c r="A143" s="12">
        <f t="shared" si="11"/>
        <v>136</v>
      </c>
      <c r="B143" s="20"/>
      <c r="C143" s="20" t="s">
        <v>60</v>
      </c>
      <c r="D143" s="28" t="s">
        <v>208</v>
      </c>
      <c r="E143" s="33"/>
      <c r="F143" s="39"/>
      <c r="G143" s="45" t="s">
        <v>3</v>
      </c>
      <c r="H143" s="52"/>
      <c r="I143" s="58"/>
      <c r="J143" s="64"/>
      <c r="L143" s="70" t="str">
        <f t="shared" si="8"/>
        <v/>
      </c>
      <c r="M143" s="70" t="str">
        <f t="shared" si="9"/>
        <v/>
      </c>
      <c r="N143" s="70" t="str">
        <f t="shared" si="10"/>
        <v/>
      </c>
    </row>
    <row r="144" spans="1:14" ht="60" customHeight="1">
      <c r="A144" s="13">
        <f t="shared" si="11"/>
        <v>137</v>
      </c>
      <c r="B144" s="21"/>
      <c r="C144" s="21" t="s">
        <v>103</v>
      </c>
      <c r="D144" s="29" t="s">
        <v>192</v>
      </c>
      <c r="E144" s="34"/>
      <c r="F144" s="40"/>
      <c r="G144" s="46" t="s">
        <v>14</v>
      </c>
      <c r="H144" s="53"/>
      <c r="I144" s="59"/>
      <c r="J144" s="65"/>
      <c r="L144" s="70" t="str">
        <f t="shared" si="8"/>
        <v/>
      </c>
      <c r="M144" s="70" t="str">
        <f t="shared" si="9"/>
        <v/>
      </c>
      <c r="N144" s="70" t="str">
        <f t="shared" si="10"/>
        <v/>
      </c>
    </row>
    <row r="145" spans="1:14" ht="36" customHeight="1">
      <c r="A145" s="14">
        <f t="shared" si="11"/>
        <v>138</v>
      </c>
      <c r="B145" s="22" t="s">
        <v>42</v>
      </c>
      <c r="C145" s="22" t="s">
        <v>79</v>
      </c>
      <c r="D145" s="30" t="s">
        <v>226</v>
      </c>
      <c r="E145" s="35"/>
      <c r="F145" s="41"/>
      <c r="G145" s="47" t="s">
        <v>3</v>
      </c>
      <c r="H145" s="54"/>
      <c r="I145" s="60"/>
      <c r="J145" s="66"/>
      <c r="L145" s="70" t="str">
        <f t="shared" si="8"/>
        <v/>
      </c>
      <c r="M145" s="70" t="str">
        <f t="shared" si="9"/>
        <v/>
      </c>
      <c r="N145" s="70" t="str">
        <f t="shared" si="10"/>
        <v/>
      </c>
    </row>
    <row r="146" spans="1:14" ht="24" customHeight="1">
      <c r="A146" s="12">
        <f t="shared" si="11"/>
        <v>139</v>
      </c>
      <c r="B146" s="20"/>
      <c r="C146" s="20" t="s">
        <v>45</v>
      </c>
      <c r="D146" s="28" t="s">
        <v>197</v>
      </c>
      <c r="E146" s="33"/>
      <c r="F146" s="39"/>
      <c r="G146" s="45" t="s">
        <v>3</v>
      </c>
      <c r="H146" s="52"/>
      <c r="I146" s="58"/>
      <c r="J146" s="64"/>
      <c r="L146" s="70" t="str">
        <f t="shared" si="8"/>
        <v/>
      </c>
      <c r="M146" s="70" t="str">
        <f t="shared" si="9"/>
        <v/>
      </c>
      <c r="N146" s="70" t="str">
        <f t="shared" si="10"/>
        <v/>
      </c>
    </row>
    <row r="147" spans="1:14" ht="36" customHeight="1">
      <c r="A147" s="12">
        <f t="shared" si="11"/>
        <v>140</v>
      </c>
      <c r="B147" s="20"/>
      <c r="C147" s="20" t="s">
        <v>8</v>
      </c>
      <c r="D147" s="28" t="s">
        <v>158</v>
      </c>
      <c r="E147" s="33"/>
      <c r="F147" s="39"/>
      <c r="G147" s="45" t="s">
        <v>3</v>
      </c>
      <c r="H147" s="52"/>
      <c r="I147" s="58"/>
      <c r="J147" s="64"/>
      <c r="L147" s="70" t="str">
        <f t="shared" si="8"/>
        <v/>
      </c>
      <c r="M147" s="70" t="str">
        <f t="shared" si="9"/>
        <v/>
      </c>
      <c r="N147" s="70" t="str">
        <f t="shared" si="10"/>
        <v/>
      </c>
    </row>
    <row r="148" spans="1:14" ht="48" customHeight="1">
      <c r="A148" s="13">
        <f t="shared" si="11"/>
        <v>141</v>
      </c>
      <c r="B148" s="21"/>
      <c r="C148" s="21" t="s">
        <v>48</v>
      </c>
      <c r="D148" s="29" t="s">
        <v>227</v>
      </c>
      <c r="E148" s="34"/>
      <c r="F148" s="40"/>
      <c r="G148" s="46" t="s">
        <v>3</v>
      </c>
      <c r="H148" s="53"/>
      <c r="I148" s="59"/>
      <c r="J148" s="65"/>
      <c r="L148" s="70" t="str">
        <f t="shared" si="8"/>
        <v/>
      </c>
      <c r="M148" s="70" t="str">
        <f t="shared" si="9"/>
        <v/>
      </c>
      <c r="N148" s="70" t="str">
        <f t="shared" si="10"/>
        <v/>
      </c>
    </row>
    <row r="149" spans="1:14" ht="48" customHeight="1">
      <c r="A149" s="14">
        <f t="shared" si="11"/>
        <v>142</v>
      </c>
      <c r="B149" s="22" t="s">
        <v>19</v>
      </c>
      <c r="C149" s="22" t="s">
        <v>44</v>
      </c>
      <c r="D149" s="30" t="s">
        <v>22</v>
      </c>
      <c r="E149" s="35"/>
      <c r="F149" s="41"/>
      <c r="G149" s="47" t="s">
        <v>14</v>
      </c>
      <c r="H149" s="54"/>
      <c r="I149" s="60"/>
      <c r="J149" s="66"/>
      <c r="L149" s="70" t="str">
        <f t="shared" si="8"/>
        <v/>
      </c>
      <c r="M149" s="70" t="str">
        <f t="shared" si="9"/>
        <v/>
      </c>
      <c r="N149" s="70" t="str">
        <f t="shared" si="10"/>
        <v/>
      </c>
    </row>
    <row r="150" spans="1:14" ht="60" customHeight="1">
      <c r="A150" s="12">
        <f t="shared" si="11"/>
        <v>143</v>
      </c>
      <c r="B150" s="20"/>
      <c r="C150" s="20"/>
      <c r="D150" s="28" t="s">
        <v>228</v>
      </c>
      <c r="E150" s="33"/>
      <c r="F150" s="39"/>
      <c r="G150" s="45" t="s">
        <v>14</v>
      </c>
      <c r="H150" s="52"/>
      <c r="I150" s="58"/>
      <c r="J150" s="64"/>
      <c r="L150" s="70" t="str">
        <f t="shared" si="8"/>
        <v/>
      </c>
      <c r="M150" s="70" t="str">
        <f t="shared" si="9"/>
        <v/>
      </c>
      <c r="N150" s="70" t="str">
        <f t="shared" si="10"/>
        <v/>
      </c>
    </row>
    <row r="151" spans="1:14" ht="36" customHeight="1">
      <c r="A151" s="12">
        <f t="shared" si="11"/>
        <v>144</v>
      </c>
      <c r="B151" s="20"/>
      <c r="C151" s="20" t="s">
        <v>114</v>
      </c>
      <c r="D151" s="28" t="s">
        <v>229</v>
      </c>
      <c r="E151" s="33"/>
      <c r="F151" s="39"/>
      <c r="G151" s="45" t="s">
        <v>14</v>
      </c>
      <c r="H151" s="52"/>
      <c r="I151" s="58"/>
      <c r="J151" s="64"/>
      <c r="L151" s="70" t="str">
        <f t="shared" si="8"/>
        <v/>
      </c>
      <c r="M151" s="70" t="str">
        <f t="shared" si="9"/>
        <v/>
      </c>
      <c r="N151" s="70" t="str">
        <f t="shared" si="10"/>
        <v/>
      </c>
    </row>
    <row r="152" spans="1:14" ht="72" customHeight="1">
      <c r="A152" s="12">
        <f t="shared" si="11"/>
        <v>145</v>
      </c>
      <c r="B152" s="20"/>
      <c r="C152" s="20"/>
      <c r="D152" s="28" t="s">
        <v>202</v>
      </c>
      <c r="E152" s="33"/>
      <c r="F152" s="39"/>
      <c r="G152" s="45" t="s">
        <v>14</v>
      </c>
      <c r="H152" s="52"/>
      <c r="I152" s="58"/>
      <c r="J152" s="64"/>
      <c r="L152" s="70" t="str">
        <f t="shared" si="8"/>
        <v/>
      </c>
      <c r="M152" s="70" t="str">
        <f t="shared" si="9"/>
        <v/>
      </c>
      <c r="N152" s="70" t="str">
        <f t="shared" si="10"/>
        <v/>
      </c>
    </row>
    <row r="153" spans="1:14" ht="24" customHeight="1">
      <c r="A153" s="12">
        <f t="shared" si="11"/>
        <v>146</v>
      </c>
      <c r="B153" s="20"/>
      <c r="C153" s="20" t="s">
        <v>16</v>
      </c>
      <c r="D153" s="28" t="s">
        <v>230</v>
      </c>
      <c r="E153" s="33"/>
      <c r="F153" s="39"/>
      <c r="G153" s="45" t="s">
        <v>14</v>
      </c>
      <c r="H153" s="52"/>
      <c r="I153" s="58"/>
      <c r="J153" s="64"/>
      <c r="L153" s="70" t="str">
        <f t="shared" si="8"/>
        <v/>
      </c>
      <c r="M153" s="70" t="str">
        <f t="shared" si="9"/>
        <v/>
      </c>
      <c r="N153" s="70" t="str">
        <f t="shared" si="10"/>
        <v/>
      </c>
    </row>
    <row r="154" spans="1:14" ht="36" customHeight="1">
      <c r="A154" s="12">
        <f t="shared" si="11"/>
        <v>147</v>
      </c>
      <c r="B154" s="20"/>
      <c r="C154" s="20"/>
      <c r="D154" s="28" t="s">
        <v>231</v>
      </c>
      <c r="E154" s="33"/>
      <c r="F154" s="39"/>
      <c r="G154" s="45" t="s">
        <v>14</v>
      </c>
      <c r="H154" s="52"/>
      <c r="I154" s="58"/>
      <c r="J154" s="64"/>
      <c r="L154" s="70" t="str">
        <f t="shared" si="8"/>
        <v/>
      </c>
      <c r="M154" s="70" t="str">
        <f t="shared" si="9"/>
        <v/>
      </c>
      <c r="N154" s="70" t="str">
        <f t="shared" si="10"/>
        <v/>
      </c>
    </row>
    <row r="155" spans="1:14" ht="48" customHeight="1">
      <c r="A155" s="13">
        <f t="shared" si="11"/>
        <v>148</v>
      </c>
      <c r="B155" s="21"/>
      <c r="C155" s="21" t="s">
        <v>93</v>
      </c>
      <c r="D155" s="29" t="s">
        <v>80</v>
      </c>
      <c r="E155" s="34"/>
      <c r="F155" s="40"/>
      <c r="G155" s="46" t="s">
        <v>3</v>
      </c>
      <c r="H155" s="53"/>
      <c r="I155" s="59"/>
      <c r="J155" s="65"/>
      <c r="L155" s="70" t="str">
        <f t="shared" si="8"/>
        <v/>
      </c>
      <c r="M155" s="70" t="str">
        <f t="shared" si="9"/>
        <v/>
      </c>
      <c r="N155" s="70" t="str">
        <f t="shared" si="10"/>
        <v/>
      </c>
    </row>
    <row r="156" spans="1:14" ht="32" customHeight="1">
      <c r="L156" s="4">
        <f>COUNTIF(L8:L155,"NG")</f>
        <v>0</v>
      </c>
      <c r="M156" s="4">
        <f>評点数集計表!B9-(評点数集計表!B11-COUNTIF(M8:M155,""))</f>
        <v>63</v>
      </c>
      <c r="N156" s="4">
        <f>評点数集計表!B10-(評点数集計表!B11-COUNTIF(N8:N155,""))</f>
        <v>85</v>
      </c>
    </row>
    <row r="157" spans="1:14" ht="32" customHeight="1">
      <c r="M157" s="4">
        <f>COUNTIF(M$8:M$155,"〇")</f>
        <v>0</v>
      </c>
      <c r="N157" s="4">
        <f>COUNTIF(N$8:N$155,"〇")</f>
        <v>0</v>
      </c>
    </row>
    <row r="158" spans="1:14" ht="32" customHeight="1">
      <c r="M158" s="4">
        <f>COUNTIF(M$8:M$155,"△")</f>
        <v>0</v>
      </c>
      <c r="N158" s="4">
        <f>COUNTIF(N$8:N$155,"△")</f>
        <v>0</v>
      </c>
    </row>
    <row r="159" spans="1:14" ht="32" customHeight="1">
      <c r="M159" s="4">
        <f>COUNTIF(M$8:M$155,"×")</f>
        <v>0</v>
      </c>
      <c r="N159" s="4">
        <f>COUNTIF(N$8:N$155,"×")</f>
        <v>0</v>
      </c>
    </row>
    <row r="160" spans="1:14" ht="32" customHeight="1">
      <c r="M160" s="4"/>
      <c r="N160" s="4"/>
    </row>
    <row r="161" spans="11:12" ht="32" customHeight="1">
      <c r="K161" s="68"/>
    </row>
    <row r="162" spans="11:12" ht="32" customHeight="1"/>
    <row r="163" spans="11:12" ht="32" customHeight="1"/>
    <row r="164" spans="11:12" ht="32" customHeight="1"/>
    <row r="165" spans="11:12" ht="32" customHeight="1"/>
    <row r="166" spans="11:12" ht="32" customHeight="1"/>
    <row r="167" spans="11:12" ht="32" customHeight="1">
      <c r="L167" s="5"/>
    </row>
    <row r="168" spans="11:12" ht="32" customHeight="1">
      <c r="L168" s="5"/>
    </row>
    <row r="169" spans="11:12" ht="32" customHeight="1"/>
    <row r="170" spans="11:12" ht="32" customHeight="1"/>
    <row r="171" spans="11:12" ht="32" customHeight="1"/>
    <row r="172" spans="11:12" ht="32" customHeight="1"/>
  </sheetData>
  <sheetProtection password="CCF7" sheet="1" objects="1" scenarios="1"/>
  <mergeCells count="347">
    <mergeCell ref="A1:B1"/>
    <mergeCell ref="D7:F7"/>
    <mergeCell ref="I7:J7"/>
    <mergeCell ref="D8:F8"/>
    <mergeCell ref="I8:J8"/>
    <mergeCell ref="D9:F9"/>
    <mergeCell ref="I9:J9"/>
    <mergeCell ref="D10:F10"/>
    <mergeCell ref="I10:J10"/>
    <mergeCell ref="D11:F11"/>
    <mergeCell ref="I11:J11"/>
    <mergeCell ref="D12:F12"/>
    <mergeCell ref="I12:J12"/>
    <mergeCell ref="D13:F13"/>
    <mergeCell ref="I13:J13"/>
    <mergeCell ref="D14:F14"/>
    <mergeCell ref="I14:J14"/>
    <mergeCell ref="D15:F15"/>
    <mergeCell ref="I15:J15"/>
    <mergeCell ref="D16:F16"/>
    <mergeCell ref="I16:J16"/>
    <mergeCell ref="D17:F17"/>
    <mergeCell ref="I17:J17"/>
    <mergeCell ref="D18:F18"/>
    <mergeCell ref="I18:J18"/>
    <mergeCell ref="D19:F19"/>
    <mergeCell ref="I19:J19"/>
    <mergeCell ref="D20:F20"/>
    <mergeCell ref="I20:J20"/>
    <mergeCell ref="D21:F21"/>
    <mergeCell ref="I21:J21"/>
    <mergeCell ref="D22:F22"/>
    <mergeCell ref="I22:J22"/>
    <mergeCell ref="D23:F23"/>
    <mergeCell ref="I23:J23"/>
    <mergeCell ref="D24:F24"/>
    <mergeCell ref="I24:J24"/>
    <mergeCell ref="D25:F25"/>
    <mergeCell ref="I25:J25"/>
    <mergeCell ref="D26:F26"/>
    <mergeCell ref="I26:J26"/>
    <mergeCell ref="D27:F27"/>
    <mergeCell ref="I27:J27"/>
    <mergeCell ref="D28:F28"/>
    <mergeCell ref="I28:J28"/>
    <mergeCell ref="D29:F29"/>
    <mergeCell ref="I29:J29"/>
    <mergeCell ref="D30:F30"/>
    <mergeCell ref="I30:J30"/>
    <mergeCell ref="D31:F31"/>
    <mergeCell ref="I31:J31"/>
    <mergeCell ref="D32:F32"/>
    <mergeCell ref="I32:J32"/>
    <mergeCell ref="D33:F33"/>
    <mergeCell ref="I33:J33"/>
    <mergeCell ref="D34:F34"/>
    <mergeCell ref="I34:J34"/>
    <mergeCell ref="D35:F35"/>
    <mergeCell ref="I35:J35"/>
    <mergeCell ref="D36:F36"/>
    <mergeCell ref="I36:J36"/>
    <mergeCell ref="D37:F37"/>
    <mergeCell ref="I37:J37"/>
    <mergeCell ref="D38:F38"/>
    <mergeCell ref="I38:J38"/>
    <mergeCell ref="D39:F39"/>
    <mergeCell ref="I39:J39"/>
    <mergeCell ref="D40:F40"/>
    <mergeCell ref="I40:J40"/>
    <mergeCell ref="D41:F41"/>
    <mergeCell ref="I41:J41"/>
    <mergeCell ref="D42:F42"/>
    <mergeCell ref="I42:J42"/>
    <mergeCell ref="D43:F43"/>
    <mergeCell ref="I43:J43"/>
    <mergeCell ref="D44:F44"/>
    <mergeCell ref="I44:J44"/>
    <mergeCell ref="D45:F45"/>
    <mergeCell ref="I45:J45"/>
    <mergeCell ref="D46:F46"/>
    <mergeCell ref="I46:J46"/>
    <mergeCell ref="D47:F47"/>
    <mergeCell ref="I47:J47"/>
    <mergeCell ref="D48:F48"/>
    <mergeCell ref="I48:J48"/>
    <mergeCell ref="D49:F49"/>
    <mergeCell ref="I49:J49"/>
    <mergeCell ref="D50:F50"/>
    <mergeCell ref="I50:J50"/>
    <mergeCell ref="D51:F51"/>
    <mergeCell ref="I51:J51"/>
    <mergeCell ref="D52:F52"/>
    <mergeCell ref="I52:J52"/>
    <mergeCell ref="D53:F53"/>
    <mergeCell ref="I53:J53"/>
    <mergeCell ref="D54:F54"/>
    <mergeCell ref="I54:J54"/>
    <mergeCell ref="D55:F55"/>
    <mergeCell ref="I55:J55"/>
    <mergeCell ref="D56:F56"/>
    <mergeCell ref="I56:J56"/>
    <mergeCell ref="D57:F57"/>
    <mergeCell ref="I57:J57"/>
    <mergeCell ref="D58:F58"/>
    <mergeCell ref="I58:J58"/>
    <mergeCell ref="D59:F59"/>
    <mergeCell ref="I59:J59"/>
    <mergeCell ref="D60:F60"/>
    <mergeCell ref="I60:J60"/>
    <mergeCell ref="D61:F61"/>
    <mergeCell ref="I61:J61"/>
    <mergeCell ref="D62:F62"/>
    <mergeCell ref="I62:J62"/>
    <mergeCell ref="D63:F63"/>
    <mergeCell ref="I63:J63"/>
    <mergeCell ref="D64:F64"/>
    <mergeCell ref="I64:J64"/>
    <mergeCell ref="D65:F65"/>
    <mergeCell ref="I65:J65"/>
    <mergeCell ref="D66:F66"/>
    <mergeCell ref="I66:J66"/>
    <mergeCell ref="D67:F67"/>
    <mergeCell ref="I67:J67"/>
    <mergeCell ref="D68:F68"/>
    <mergeCell ref="I68:J68"/>
    <mergeCell ref="D69:F69"/>
    <mergeCell ref="I69:J69"/>
    <mergeCell ref="D70:F70"/>
    <mergeCell ref="I70:J70"/>
    <mergeCell ref="D71:F71"/>
    <mergeCell ref="I71:J71"/>
    <mergeCell ref="D72:F72"/>
    <mergeCell ref="I72:J72"/>
    <mergeCell ref="D73:F73"/>
    <mergeCell ref="I73:J73"/>
    <mergeCell ref="D74:F74"/>
    <mergeCell ref="I74:J74"/>
    <mergeCell ref="D75:F75"/>
    <mergeCell ref="I75:J75"/>
    <mergeCell ref="D76:F76"/>
    <mergeCell ref="I76:J76"/>
    <mergeCell ref="D77:F77"/>
    <mergeCell ref="I77:J77"/>
    <mergeCell ref="D78:F78"/>
    <mergeCell ref="I78:J78"/>
    <mergeCell ref="D79:F79"/>
    <mergeCell ref="I79:J79"/>
    <mergeCell ref="D80:F80"/>
    <mergeCell ref="I80:J80"/>
    <mergeCell ref="D81:F81"/>
    <mergeCell ref="I81:J81"/>
    <mergeCell ref="D82:F82"/>
    <mergeCell ref="I82:J82"/>
    <mergeCell ref="D83:F83"/>
    <mergeCell ref="I83:J83"/>
    <mergeCell ref="D84:F84"/>
    <mergeCell ref="I84:J84"/>
    <mergeCell ref="D85:F85"/>
    <mergeCell ref="I85:J85"/>
    <mergeCell ref="D86:F86"/>
    <mergeCell ref="I86:J86"/>
    <mergeCell ref="D87:F87"/>
    <mergeCell ref="I87:J87"/>
    <mergeCell ref="D88:F88"/>
    <mergeCell ref="I88:J88"/>
    <mergeCell ref="D89:F89"/>
    <mergeCell ref="I89:J89"/>
    <mergeCell ref="D90:F90"/>
    <mergeCell ref="I90:J90"/>
    <mergeCell ref="D91:F91"/>
    <mergeCell ref="I91:J91"/>
    <mergeCell ref="D92:F92"/>
    <mergeCell ref="I92:J92"/>
    <mergeCell ref="D93:F93"/>
    <mergeCell ref="I93:J93"/>
    <mergeCell ref="D94:F94"/>
    <mergeCell ref="I94:J94"/>
    <mergeCell ref="D95:F95"/>
    <mergeCell ref="I95:J95"/>
    <mergeCell ref="D96:F96"/>
    <mergeCell ref="I96:J96"/>
    <mergeCell ref="D97:F97"/>
    <mergeCell ref="I97:J97"/>
    <mergeCell ref="D98:F98"/>
    <mergeCell ref="I98:J98"/>
    <mergeCell ref="D99:F99"/>
    <mergeCell ref="I99:J99"/>
    <mergeCell ref="D100:F100"/>
    <mergeCell ref="I100:J100"/>
    <mergeCell ref="D101:F101"/>
    <mergeCell ref="I101:J101"/>
    <mergeCell ref="D102:F102"/>
    <mergeCell ref="I102:J102"/>
    <mergeCell ref="D103:F103"/>
    <mergeCell ref="I103:J103"/>
    <mergeCell ref="D104:F104"/>
    <mergeCell ref="I104:J104"/>
    <mergeCell ref="D105:F105"/>
    <mergeCell ref="I105:J105"/>
    <mergeCell ref="D106:F106"/>
    <mergeCell ref="I106:J106"/>
    <mergeCell ref="D107:F107"/>
    <mergeCell ref="I107:J107"/>
    <mergeCell ref="D108:F108"/>
    <mergeCell ref="I108:J108"/>
    <mergeCell ref="D109:F109"/>
    <mergeCell ref="I109:J109"/>
    <mergeCell ref="D110:F110"/>
    <mergeCell ref="I110:J110"/>
    <mergeCell ref="D111:F111"/>
    <mergeCell ref="I111:J111"/>
    <mergeCell ref="D112:F112"/>
    <mergeCell ref="I112:J112"/>
    <mergeCell ref="D113:F113"/>
    <mergeCell ref="I113:J113"/>
    <mergeCell ref="D114:F114"/>
    <mergeCell ref="I114:J114"/>
    <mergeCell ref="D115:F115"/>
    <mergeCell ref="I115:J115"/>
    <mergeCell ref="D116:F116"/>
    <mergeCell ref="I116:J116"/>
    <mergeCell ref="D117:F117"/>
    <mergeCell ref="I117:J117"/>
    <mergeCell ref="D118:F118"/>
    <mergeCell ref="I118:J118"/>
    <mergeCell ref="D119:F119"/>
    <mergeCell ref="I119:J119"/>
    <mergeCell ref="D120:F120"/>
    <mergeCell ref="I120:J120"/>
    <mergeCell ref="D121:F121"/>
    <mergeCell ref="I121:J121"/>
    <mergeCell ref="D122:F122"/>
    <mergeCell ref="I122:J122"/>
    <mergeCell ref="D123:F123"/>
    <mergeCell ref="I123:J123"/>
    <mergeCell ref="D124:F124"/>
    <mergeCell ref="I124:J124"/>
    <mergeCell ref="D125:F125"/>
    <mergeCell ref="I125:J125"/>
    <mergeCell ref="D126:F126"/>
    <mergeCell ref="I126:J126"/>
    <mergeCell ref="D127:F127"/>
    <mergeCell ref="I127:J127"/>
    <mergeCell ref="D128:F128"/>
    <mergeCell ref="I128:J128"/>
    <mergeCell ref="D129:F129"/>
    <mergeCell ref="I129:J129"/>
    <mergeCell ref="D130:F130"/>
    <mergeCell ref="I130:J130"/>
    <mergeCell ref="D131:F131"/>
    <mergeCell ref="I131:J131"/>
    <mergeCell ref="D132:F132"/>
    <mergeCell ref="I132:J132"/>
    <mergeCell ref="D133:F133"/>
    <mergeCell ref="I133:J133"/>
    <mergeCell ref="D134:F134"/>
    <mergeCell ref="I134:J134"/>
    <mergeCell ref="D135:F135"/>
    <mergeCell ref="I135:J135"/>
    <mergeCell ref="D136:F136"/>
    <mergeCell ref="I136:J136"/>
    <mergeCell ref="D137:F137"/>
    <mergeCell ref="I137:J137"/>
    <mergeCell ref="D138:F138"/>
    <mergeCell ref="I138:J138"/>
    <mergeCell ref="D139:F139"/>
    <mergeCell ref="I139:J139"/>
    <mergeCell ref="D140:F140"/>
    <mergeCell ref="I140:J140"/>
    <mergeCell ref="D141:F141"/>
    <mergeCell ref="I141:J141"/>
    <mergeCell ref="D142:F142"/>
    <mergeCell ref="I142:J142"/>
    <mergeCell ref="D143:F143"/>
    <mergeCell ref="I143:J143"/>
    <mergeCell ref="D144:F144"/>
    <mergeCell ref="I144:J144"/>
    <mergeCell ref="D145:F145"/>
    <mergeCell ref="I145:J145"/>
    <mergeCell ref="D146:F146"/>
    <mergeCell ref="I146:J146"/>
    <mergeCell ref="D147:F147"/>
    <mergeCell ref="I147:J147"/>
    <mergeCell ref="D148:F148"/>
    <mergeCell ref="I148:J148"/>
    <mergeCell ref="D149:F149"/>
    <mergeCell ref="I149:J149"/>
    <mergeCell ref="D150:F150"/>
    <mergeCell ref="I150:J150"/>
    <mergeCell ref="D151:F151"/>
    <mergeCell ref="I151:J151"/>
    <mergeCell ref="D152:F152"/>
    <mergeCell ref="I152:J152"/>
    <mergeCell ref="D153:F153"/>
    <mergeCell ref="I153:J153"/>
    <mergeCell ref="D154:F154"/>
    <mergeCell ref="I154:J154"/>
    <mergeCell ref="D155:F155"/>
    <mergeCell ref="I155:J155"/>
    <mergeCell ref="C1:I3"/>
    <mergeCell ref="H4:J5"/>
    <mergeCell ref="B8:B11"/>
    <mergeCell ref="C8:C11"/>
    <mergeCell ref="B12:B15"/>
    <mergeCell ref="C12:C15"/>
    <mergeCell ref="B17:B19"/>
    <mergeCell ref="C17:C19"/>
    <mergeCell ref="B20:B21"/>
    <mergeCell ref="C20:C21"/>
    <mergeCell ref="B22:B24"/>
    <mergeCell ref="C23:C24"/>
    <mergeCell ref="C25:C26"/>
    <mergeCell ref="C28:C31"/>
    <mergeCell ref="C40:C41"/>
    <mergeCell ref="C47:C51"/>
    <mergeCell ref="C61:C65"/>
    <mergeCell ref="C66:C69"/>
    <mergeCell ref="C70:C72"/>
    <mergeCell ref="C75:C78"/>
    <mergeCell ref="C79:C83"/>
    <mergeCell ref="C84:C85"/>
    <mergeCell ref="C88:C91"/>
    <mergeCell ref="C93:C97"/>
    <mergeCell ref="B98:B103"/>
    <mergeCell ref="C99:C103"/>
    <mergeCell ref="B105:B109"/>
    <mergeCell ref="C106:C107"/>
    <mergeCell ref="C110:C111"/>
    <mergeCell ref="C113:C118"/>
    <mergeCell ref="C119:C122"/>
    <mergeCell ref="C130:C134"/>
    <mergeCell ref="C138:C140"/>
    <mergeCell ref="C141:C142"/>
    <mergeCell ref="B145:B148"/>
    <mergeCell ref="C149:C150"/>
    <mergeCell ref="C151:C152"/>
    <mergeCell ref="C153:C154"/>
    <mergeCell ref="B25:B39"/>
    <mergeCell ref="B40:B51"/>
    <mergeCell ref="B52:B65"/>
    <mergeCell ref="C52:C60"/>
    <mergeCell ref="B66:B78"/>
    <mergeCell ref="B79:B97"/>
    <mergeCell ref="B110:B134"/>
    <mergeCell ref="C123:C129"/>
    <mergeCell ref="B135:B144"/>
    <mergeCell ref="B149:B155"/>
  </mergeCells>
  <phoneticPr fontId="1"/>
  <dataValidations count="1">
    <dataValidation type="list" allowBlank="1" showDropDown="0" showInputMessage="1" showErrorMessage="1" sqref="H8:H155">
      <formula1>"〇,△,×"</formula1>
    </dataValidation>
  </dataValidations>
  <printOptions horizontalCentered="1"/>
  <pageMargins left="0.19685039370078738" right="0.19685039370078738" top="0.78740157480314954" bottom="0.59055118110236215" header="0.3" footer="0.3"/>
  <pageSetup paperSize="8" fitToWidth="1" fitToHeight="1" orientation="portrait" usePrinterDefaults="1" r:id="rId1"/>
  <headerFooter scaleWithDoc="0" alignWithMargins="0">
    <oddFooter>&amp;C&amp;P / &amp;N ページ</oddFooter>
  </headerFooter>
  <rowBreaks count="9" manualBreakCount="9">
    <brk id="24" max="9" man="1"/>
    <brk id="39" max="9" man="1"/>
    <brk id="51" max="9" man="1"/>
    <brk id="65" max="9" man="1"/>
    <brk id="78" max="9" man="1"/>
    <brk id="97" max="9" man="1"/>
    <brk id="109" max="9" man="1"/>
    <brk id="134" max="9" man="1"/>
    <brk id="144"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F23"/>
  <sheetViews>
    <sheetView showGridLines="0" workbookViewId="0">
      <selection activeCell="C5" sqref="C5"/>
    </sheetView>
  </sheetViews>
  <sheetFormatPr defaultRowHeight="32" customHeight="1"/>
  <cols>
    <col min="1" max="16381" width="16.58203125" style="71" customWidth="1"/>
    <col min="16382" max="16384" width="8.6640625" style="71" customWidth="1"/>
  </cols>
  <sheetData>
    <row r="1" spans="1:6" ht="32" customHeight="1">
      <c r="A1" s="72" t="s">
        <v>250</v>
      </c>
      <c r="B1" s="72"/>
      <c r="C1" s="72"/>
      <c r="D1" s="72"/>
      <c r="E1" s="72"/>
    </row>
    <row r="2" spans="1:6" ht="32" customHeight="1">
      <c r="A2" s="72"/>
      <c r="B2" s="72"/>
      <c r="C2" s="72"/>
      <c r="D2" s="72"/>
      <c r="E2" s="72"/>
    </row>
    <row r="3" spans="1:6" ht="20" customHeight="1"/>
    <row r="4" spans="1:6" ht="8" customHeight="1">
      <c r="C4" s="3"/>
      <c r="D4" s="95"/>
      <c r="E4" s="95"/>
    </row>
    <row r="5" spans="1:6" ht="32" customHeight="1">
      <c r="C5" s="87" t="s">
        <v>237</v>
      </c>
      <c r="D5" s="96"/>
      <c r="E5" s="96"/>
    </row>
    <row r="6" spans="1:6" ht="20" customHeight="1"/>
    <row r="7" spans="1:6" ht="32" customHeight="1">
      <c r="A7" s="73" t="s">
        <v>46</v>
      </c>
      <c r="B7" s="73"/>
    </row>
    <row r="8" spans="1:6" ht="32" customHeight="1">
      <c r="A8" s="74"/>
      <c r="B8" s="75" t="s">
        <v>133</v>
      </c>
      <c r="C8" s="88" t="s">
        <v>251</v>
      </c>
      <c r="D8" s="88" t="s">
        <v>252</v>
      </c>
      <c r="E8" s="88" t="s">
        <v>253</v>
      </c>
    </row>
    <row r="9" spans="1:6" ht="32" customHeight="1">
      <c r="A9" s="75" t="s">
        <v>234</v>
      </c>
      <c r="B9" s="82">
        <f>COUNTIF(機能一覧表!$G$8:$G$155,"〇")</f>
        <v>63</v>
      </c>
      <c r="C9" s="82">
        <f>機能一覧表!M157</f>
        <v>0</v>
      </c>
      <c r="D9" s="82">
        <f>機能一覧表!M158</f>
        <v>0</v>
      </c>
      <c r="E9" s="82">
        <f>機能一覧表!M159</f>
        <v>0</v>
      </c>
      <c r="F9" s="3"/>
    </row>
    <row r="10" spans="1:6" ht="32" customHeight="1">
      <c r="A10" s="75" t="s">
        <v>235</v>
      </c>
      <c r="B10" s="82">
        <f>COUNTIF(機能一覧表!$G$8:$G$155,"△")</f>
        <v>85</v>
      </c>
      <c r="C10" s="82">
        <f>機能一覧表!N157</f>
        <v>0</v>
      </c>
      <c r="D10" s="82">
        <f>機能一覧表!N158</f>
        <v>0</v>
      </c>
      <c r="E10" s="82">
        <f>機能一覧表!N159</f>
        <v>0</v>
      </c>
      <c r="F10" s="3"/>
    </row>
    <row r="11" spans="1:6" ht="32" customHeight="1">
      <c r="A11" s="75" t="s">
        <v>169</v>
      </c>
      <c r="B11" s="82">
        <f>B9+B10</f>
        <v>148</v>
      </c>
      <c r="C11" s="82">
        <f>C9+C10</f>
        <v>0</v>
      </c>
      <c r="D11" s="82">
        <f>D9+D10</f>
        <v>0</v>
      </c>
      <c r="E11" s="82">
        <f>E9+E10</f>
        <v>0</v>
      </c>
      <c r="F11" s="3"/>
    </row>
    <row r="12" spans="1:6" ht="32" customHeight="1">
      <c r="A12" s="76" t="s">
        <v>248</v>
      </c>
      <c r="B12" s="83">
        <f>B11-C11-D11-E11</f>
        <v>148</v>
      </c>
      <c r="C12" s="89" t="s">
        <v>249</v>
      </c>
      <c r="D12" s="89"/>
      <c r="E12" s="89"/>
      <c r="F12" s="3"/>
    </row>
    <row r="13" spans="1:6" ht="32" customHeight="1">
      <c r="F13" s="3"/>
    </row>
    <row r="14" spans="1:6" ht="32" customHeight="1">
      <c r="A14" s="73" t="s">
        <v>246</v>
      </c>
      <c r="B14" s="73"/>
      <c r="C14" s="90"/>
      <c r="D14" s="90"/>
      <c r="E14" s="3"/>
      <c r="F14" s="101"/>
    </row>
    <row r="15" spans="1:6" ht="32" customHeight="1">
      <c r="A15" s="77"/>
      <c r="B15" s="75" t="s">
        <v>233</v>
      </c>
      <c r="C15" s="88" t="s">
        <v>258</v>
      </c>
      <c r="D15" s="88" t="s">
        <v>191</v>
      </c>
      <c r="E15" s="75" t="s">
        <v>255</v>
      </c>
    </row>
    <row r="16" spans="1:6" ht="32" customHeight="1">
      <c r="A16" s="78" t="s">
        <v>91</v>
      </c>
      <c r="B16" s="82">
        <v>200</v>
      </c>
      <c r="C16" s="82">
        <f>ROUND(B16*C9/B9,0)</f>
        <v>0</v>
      </c>
      <c r="D16" s="82">
        <f>ROUND(B16*D9/B9*0.6,0)</f>
        <v>0</v>
      </c>
      <c r="E16" s="82">
        <f>IF(E9=0,C16+D16,IF(C16+D16&gt;200*0.2,200*0.2,C16+D16))</f>
        <v>0</v>
      </c>
    </row>
    <row r="17" spans="1:5" ht="32" customHeight="1">
      <c r="A17" s="78" t="s">
        <v>257</v>
      </c>
      <c r="B17" s="82">
        <v>100</v>
      </c>
      <c r="C17" s="82">
        <f>ROUND(B17*C10/B10,0)</f>
        <v>0</v>
      </c>
      <c r="D17" s="82">
        <f>ROUND(B17*D10/B10*0.6,0)</f>
        <v>0</v>
      </c>
      <c r="E17" s="82">
        <f>C17+D17</f>
        <v>0</v>
      </c>
    </row>
    <row r="18" spans="1:5" ht="32" customHeight="1">
      <c r="A18" s="78" t="s">
        <v>236</v>
      </c>
      <c r="B18" s="84">
        <f>B16+B17</f>
        <v>300</v>
      </c>
      <c r="C18" s="82">
        <f>C16+C17</f>
        <v>0</v>
      </c>
      <c r="D18" s="82">
        <f>D16+D17</f>
        <v>0</v>
      </c>
      <c r="E18" s="82">
        <f>E16+E17</f>
        <v>0</v>
      </c>
    </row>
    <row r="19" spans="1:5" ht="32" customHeight="1">
      <c r="A19" s="76" t="s">
        <v>247</v>
      </c>
      <c r="B19" s="83" t="str">
        <f>IF(機能一覧表!$L$156&gt;0,"ＮＧ","ＯＫ")</f>
        <v>ＯＫ</v>
      </c>
      <c r="C19" s="91" t="s">
        <v>254</v>
      </c>
      <c r="D19" s="91"/>
      <c r="E19" s="91"/>
    </row>
    <row r="20" spans="1:5" ht="32" customHeight="1">
      <c r="A20" s="79"/>
      <c r="B20" s="79"/>
      <c r="C20" s="92"/>
      <c r="D20" s="92"/>
      <c r="E20" s="92"/>
    </row>
    <row r="22" spans="1:5" ht="32" customHeight="1">
      <c r="A22" s="80" t="s">
        <v>135</v>
      </c>
      <c r="B22" s="85"/>
      <c r="C22" s="93" t="str">
        <f>IF(B12&gt;0,"",E18)</f>
        <v/>
      </c>
      <c r="D22" s="97"/>
      <c r="E22" s="99" t="s">
        <v>256</v>
      </c>
    </row>
    <row r="23" spans="1:5" ht="32" customHeight="1">
      <c r="A23" s="81"/>
      <c r="B23" s="86"/>
      <c r="C23" s="94"/>
      <c r="D23" s="98"/>
      <c r="E23" s="100"/>
    </row>
  </sheetData>
  <sheetProtection password="CCF7" sheet="1" objects="1" scenarios="1"/>
  <mergeCells count="9">
    <mergeCell ref="A7:B7"/>
    <mergeCell ref="C12:E12"/>
    <mergeCell ref="A14:B14"/>
    <mergeCell ref="A1:E2"/>
    <mergeCell ref="D4:E5"/>
    <mergeCell ref="C19:E20"/>
    <mergeCell ref="A22:B23"/>
    <mergeCell ref="C22:D23"/>
    <mergeCell ref="E22:E23"/>
  </mergeCells>
  <phoneticPr fontId="11" type="Hiragana"/>
  <printOptions horizontalCentered="1"/>
  <pageMargins left="0.59055118110236215" right="0.59055118110236215" top="0.78740157480314954" bottom="0.78740157480314954"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機能一覧表</vt:lpstr>
      <vt:lpstr>評点数集計表</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仲町 忠憲</dc:creator>
  <cp:lastModifiedBy>Administrator</cp:lastModifiedBy>
  <cp:lastPrinted>2024-04-26T08:45:13Z</cp:lastPrinted>
  <dcterms:created xsi:type="dcterms:W3CDTF">2015-06-05T18:19:34Z</dcterms:created>
  <dcterms:modified xsi:type="dcterms:W3CDTF">2024-07-17T07:55:45Z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2024-07-17T07:55:45Z</vt:filetime>
  </property>
</Properties>
</file>