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OQ6mfHrsK87yFOVFH28eZ2qbKOiK6rEvQOf/H+3cv4Z7i4AVWGBPUA33Tp29z0DMQJ1byBl1snt2OCgDXvUgg==" workbookSaltValue="bzdecl5atfg3jQhG1Kvi6A==" workbookSpinCount="100000"/>
  <bookViews>
    <workbookView xWindow="0" yWindow="0" windowWidth="23040" windowHeight="9216"/>
  </bookViews>
  <sheets>
    <sheet name="法適用_水道事業" sheetId="4" r:id="rId1"/>
    <sheet name="データ" sheetId="5" state="hidden" r:id="rId2"/>
  </sheet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<sst xmlns="http://schemas.openxmlformats.org/spreadsheetml/2006/main" xmlns:r="http://schemas.openxmlformats.org/officeDocument/2006/relationships" count="111" uniqueCount="111">
  <si>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</si>
  <si>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</si>
  <si>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</si>
  <si>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</si>
  <si>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</si>
  <si>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</si>
  <si>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</si>
  <si>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</si>
  <si>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</si>
  <si>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</si>
  <si>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</si>
  <si>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</si>
  <si>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</si>
  <si>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</si>
  <si>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</si>
  <si>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</si>
  <si>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</si>
  <si>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</si>
  <si>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</si>
  <si>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</si>
  <si>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A5</t>
  </si>
  <si>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</si>
  <si>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</si>
  <si>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</si>
  <si>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</si>
  <si>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</si>
  <si>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</si>
  <si>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</si>
  <si>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</si>
  <si>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</si>
  <si>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</si>
  <si>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</si>
  <si>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</si>
  <si>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</si>
  <si>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</si>
  <si>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</si>
  <si>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</si>
  <si>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</si>
  <si>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</si>
  <si>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</si>
  <si>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</si>
  <si>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</si>
  <si>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</si>
  <si>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</si>
  <si>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</si>
  <si>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</si>
  <si>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</si>
  <si>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</si>
  <si>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</si>
  <si>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</si>
  <si>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</si>
  <si>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</si>
  <si>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</si>
  <si>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</si>
  <si>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</si>
  <si>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</si>
  <si>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</si>
  <si>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</si>
  <si>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</si>
  <si>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</si>
  <si>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</si>
  <si>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</si>
  <si>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</si>
  <si>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</si>
  <si>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</si>
  <si>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</si>
  <si>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</si>
  <si>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</si>
  <si>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</si>
  <si>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</si>
  <si>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</si>
  <si>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</si>
  <si>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</si>
  <si>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</si>
  <si>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</si>
  <si>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</si>
  <si>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</si>
  <si>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</si>
  <si>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</si>
  <si>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</si>
  <si>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</si>
  <si>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</si>
  <si>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</si>
  <si>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</si>
  <si>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</si>
  <si>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</si>
  <si>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</si>
  <si>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</si>
  <si>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</si>
  <si>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</si>
  <si>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</si>
  <si>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</si>
  <si>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</si>
  <si>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</si>
  <si>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茨城県　下妻市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</si>
  <si>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</si>
  <si>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</si>
  <si>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</si>
  <si>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</si>
  <si>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</si>
  <si>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</si>
  <si>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</si>
  <si>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</si>
  <si>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</si>
  <si>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</si>
  <si>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</si>
  <si>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</si>
  <si>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</si>
  <si>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類似団体と比較しても高い数値で100％を超えている。今回増加しているが、要因としては、営業費用が減少していることや、今回は、前回のような新型コロナ関連の水道料金免除に伴う減収がなかったことなどが挙げられる。
今後も給水収益の向上とさらなる経費の削減に努める必要がある。
③流動比率
類似団体と比較すると下回っているが、100％を上回っており、短期的な債務に対する支払い能力は確保されている。今後も計画的な現金の留保や企業債の借入を行う必要がある。
④企業債残高対給水収益比率
類似団体と比較し高くなっているが、要因としては、平成20年度まで実施していた大規模な拡張事業のための企業債の発行や、令和2年度から令和5年度において行われた砂沼浄水場の浄水施設更新等のための企業債の発行が挙げられる。
⑧有収率
類似団体と比較し高くなっており、これは製造した水量に対して、料金収入が得られた水量の占める割合が高く、施設の稼働状況が効率的に収益に反映されていると言える。</t>
    <rPh sb="36" eb="38">
      <t>ゾウカ</t>
    </rPh>
    <rPh sb="44" eb="46">
      <t>ヨウイン</t>
    </rPh>
    <rPh sb="66" eb="68">
      <t>コンカイ</t>
    </rPh>
    <rPh sb="70" eb="72">
      <t>ゼンカイ</t>
    </rPh>
    <rPh sb="76" eb="78">
      <t>シンガタ</t>
    </rPh>
    <rPh sb="81" eb="83">
      <t>カンレン</t>
    </rPh>
    <rPh sb="84" eb="88">
      <t>スイド</t>
    </rPh>
    <rPh sb="88" eb="90">
      <t>メンジョ</t>
    </rPh>
    <rPh sb="91" eb="92">
      <t>トモナ</t>
    </rPh>
    <rPh sb="93" eb="95">
      <t>ゲンシュウ</t>
    </rPh>
    <rPh sb="105" eb="106">
      <t>ア</t>
    </rPh>
    <rPh sb="115" eb="119">
      <t>キュウス</t>
    </rPh>
    <rPh sb="313" eb="315">
      <t>レイワ</t>
    </rPh>
    <rPh sb="316" eb="318">
      <t>ネ</t>
    </rPh>
    <rPh sb="422" eb="424">
      <t>コウリツ</t>
    </rPh>
    <rPh sb="424" eb="425">
      <t>テキ</t>
    </rPh>
    <phoneticPr fontId="1"/>
  </si>
  <si>
    <t>①有形固定資産減価償却率は類似団体と比較しても高く、年々高くなっている。アセットマネジメントを基に、財源の確保なども含め、計画的に更新を行っていく必要がある。
②管路経年化率、③管路更新率ともに、類似団体を下回っているが、今後は耐用年数を経過する管路が増加していく状況にあることから、計画的に管路の更新を行っていく必要がある。</t>
    <rPh sb="47" eb="48">
      <t>モト</t>
    </rPh>
    <rPh sb="50" eb="55">
      <t>ザイゲ</t>
    </rPh>
    <rPh sb="58" eb="60">
      <t>フ</t>
    </rPh>
    <rPh sb="61" eb="64">
      <t>ケイカクテキ</t>
    </rPh>
    <rPh sb="65" eb="67">
      <t>コウシン</t>
    </rPh>
    <rPh sb="68" eb="69">
      <t>オコナ</t>
    </rPh>
    <rPh sb="73" eb="75">
      <t>ヒツヨウ</t>
    </rPh>
    <rPh sb="90" eb="95">
      <t>カンロコウ</t>
    </rPh>
    <rPh sb="104" eb="106">
      <t>シタマワ</t>
    </rPh>
    <rPh sb="120" eb="122">
      <t>ケイカ</t>
    </rPh>
    <rPh sb="127" eb="129">
      <t>ゾウカ</t>
    </rPh>
    <rPh sb="133" eb="135">
      <t>ジョウキョウ</t>
    </rPh>
    <rPh sb="153" eb="154">
      <t>オコナ</t>
    </rPh>
    <phoneticPr fontId="1"/>
  </si>
  <si>
    <r>
      <t>全体として、給水収益が十分でないため、経営の健全性・効率性の部分で類似団体と比較して下回っている項目がある。
しかし、ここ数年は加入促進や井戸からの切り替えなどにより給水収益が増加し改善されている。</t>
    </r>
    <r>
      <rPr>
        <sz val="11"/>
        <color theme="1"/>
        <rFont val="ＭＳ ゴシック"/>
      </rPr>
      <t xml:space="preserve">
今後も施設や管路の更新のため、財源の確保など　さらなる経営改善が引き続き必要である。
【補足】
※本表において、普及率の表示が92.50%とあるが、これは給水人口と住基人口との比率であり、本市水道事業決算書では、給水人口と常住人口との比率である93.95%を採用している。
</t>
    </r>
    <rPh sb="132" eb="133">
      <t>ヒ</t>
    </rPh>
    <rPh sb="134" eb="135">
      <t>ツヅ</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</si>
</sst>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formatCode="#,##0.00;&quot;△&quot;#,##0.00">
                  <c:v>0</c:v>
                </c:pt>
                <c:pt idx="2">
                  <c:v>3.e-002</c:v>
                </c:pt>
                <c:pt idx="3">
                  <c:v>3.e-002</c:v>
                </c:pt>
                <c:pt idx="4">
                  <c:v>6.e-002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74.53</c:v>
                </c:pt>
                <c:pt idx="1">
                  <c:v>76.08</c:v>
                </c:pt>
                <c:pt idx="2">
                  <c:v>72.599999999999994</c:v>
                </c:pt>
                <c:pt idx="3">
                  <c:v>72.48</c:v>
                </c:pt>
                <c:pt idx="4">
                  <c:v>75.89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95.69</c:v>
                </c:pt>
                <c:pt idx="1">
                  <c:v>95.64</c:v>
                </c:pt>
                <c:pt idx="2">
                  <c:v>97.87</c:v>
                </c:pt>
                <c:pt idx="3">
                  <c:v>97.01</c:v>
                </c:pt>
                <c:pt idx="4">
                  <c:v>95.02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106.88</c:v>
                </c:pt>
                <c:pt idx="1">
                  <c:v>110.05</c:v>
                </c:pt>
                <c:pt idx="2">
                  <c:v>119.66</c:v>
                </c:pt>
                <c:pt idx="3">
                  <c:v>115.82</c:v>
                </c:pt>
                <c:pt idx="4">
                  <c:v>122.07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64.58</c:v>
                </c:pt>
                <c:pt idx="1">
                  <c:v>65.67</c:v>
                </c:pt>
                <c:pt idx="2">
                  <c:v>66.56</c:v>
                </c:pt>
                <c:pt idx="3">
                  <c:v>67.94</c:v>
                </c:pt>
                <c:pt idx="4">
                  <c:v>69.260000000000005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formatCode="#,##0.00;&quot;△&quot;#,##0.00">
                  <c:v>0</c:v>
                </c:pt>
                <c:pt idx="2">
                  <c:v>0.95</c:v>
                </c:pt>
                <c:pt idx="3">
                  <c:v>8.5500000000000007</c:v>
                </c:pt>
                <c:pt idx="4">
                  <c:v>13.78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106.04</c:v>
                </c:pt>
                <c:pt idx="1">
                  <c:v>121.42</c:v>
                </c:pt>
                <c:pt idx="2">
                  <c:v>145.97</c:v>
                </c:pt>
                <c:pt idx="3">
                  <c:v>182.11</c:v>
                </c:pt>
                <c:pt idx="4">
                  <c:v>178.07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424.49</c:v>
                </c:pt>
                <c:pt idx="1">
                  <c:v>419.03</c:v>
                </c:pt>
                <c:pt idx="2">
                  <c:v>442.45</c:v>
                </c:pt>
                <c:pt idx="3">
                  <c:v>538.29</c:v>
                </c:pt>
                <c:pt idx="4">
                  <c:v>536.94000000000005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100.72</c:v>
                </c:pt>
                <c:pt idx="1">
                  <c:v>104.2</c:v>
                </c:pt>
                <c:pt idx="2">
                  <c:v>114.3</c:v>
                </c:pt>
                <c:pt idx="3">
                  <c:v>101.25</c:v>
                </c:pt>
                <c:pt idx="4">
                  <c:v>115.67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221.14</c:v>
                </c:pt>
                <c:pt idx="1">
                  <c:v>213.31</c:v>
                </c:pt>
                <c:pt idx="2">
                  <c:v>194.87</c:v>
                </c:pt>
                <c:pt idx="3">
                  <c:v>206.78</c:v>
                </c:pt>
                <c:pt idx="4">
                  <c:v>193.4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349355" y="6743700"/>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Z1" zoomScale="70" zoomScaleNormal="70" workbookViewId="0">
      <selection activeCell="CG13" sqref="CG13"/>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下妻市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42272</v>
      </c>
      <c r="AM8" s="29"/>
      <c r="AN8" s="29"/>
      <c r="AO8" s="29"/>
      <c r="AP8" s="29"/>
      <c r="AQ8" s="29"/>
      <c r="AR8" s="29"/>
      <c r="AS8" s="29"/>
      <c r="AT8" s="7">
        <f>データ!$S$6</f>
        <v>80.88</v>
      </c>
      <c r="AU8" s="15"/>
      <c r="AV8" s="15"/>
      <c r="AW8" s="15"/>
      <c r="AX8" s="15"/>
      <c r="AY8" s="15"/>
      <c r="AZ8" s="15"/>
      <c r="BA8" s="15"/>
      <c r="BB8" s="27">
        <f>データ!$T$6</f>
        <v>522.65</v>
      </c>
      <c r="BC8" s="27"/>
      <c r="BD8" s="27"/>
      <c r="BE8" s="27"/>
      <c r="BF8" s="27"/>
      <c r="BG8" s="27"/>
      <c r="BH8" s="27"/>
      <c r="BI8" s="27"/>
      <c r="BJ8" s="3"/>
      <c r="BK8" s="3"/>
      <c r="BL8" s="36" t="s">
        <v>11</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7"/>
      <c r="BN9" s="54" t="s">
        <v>32</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46.66</v>
      </c>
      <c r="J10" s="15"/>
      <c r="K10" s="15"/>
      <c r="L10" s="15"/>
      <c r="M10" s="15"/>
      <c r="N10" s="15"/>
      <c r="O10" s="24"/>
      <c r="P10" s="27">
        <f>データ!$P$6</f>
        <v>92.5</v>
      </c>
      <c r="Q10" s="27"/>
      <c r="R10" s="27"/>
      <c r="S10" s="27"/>
      <c r="T10" s="27"/>
      <c r="U10" s="27"/>
      <c r="V10" s="27"/>
      <c r="W10" s="29">
        <f>データ!$Q$6</f>
        <v>4400</v>
      </c>
      <c r="X10" s="29"/>
      <c r="Y10" s="29"/>
      <c r="Z10" s="29"/>
      <c r="AA10" s="29"/>
      <c r="AB10" s="29"/>
      <c r="AC10" s="29"/>
      <c r="AD10" s="2"/>
      <c r="AE10" s="2"/>
      <c r="AF10" s="2"/>
      <c r="AG10" s="2"/>
      <c r="AH10" s="2"/>
      <c r="AI10" s="2"/>
      <c r="AJ10" s="2"/>
      <c r="AK10" s="2"/>
      <c r="AL10" s="29">
        <f>データ!$U$6</f>
        <v>38992</v>
      </c>
      <c r="AM10" s="29"/>
      <c r="AN10" s="29"/>
      <c r="AO10" s="29"/>
      <c r="AP10" s="29"/>
      <c r="AQ10" s="29"/>
      <c r="AR10" s="29"/>
      <c r="AS10" s="29"/>
      <c r="AT10" s="7">
        <f>データ!$V$6</f>
        <v>80.88</v>
      </c>
      <c r="AU10" s="15"/>
      <c r="AV10" s="15"/>
      <c r="AW10" s="15"/>
      <c r="AX10" s="15"/>
      <c r="AY10" s="15"/>
      <c r="AZ10" s="15"/>
      <c r="BA10" s="15"/>
      <c r="BB10" s="27">
        <f>データ!$W$6</f>
        <v>482.1</v>
      </c>
      <c r="BC10" s="27"/>
      <c r="BD10" s="27"/>
      <c r="BE10" s="27"/>
      <c r="BF10" s="27"/>
      <c r="BG10" s="27"/>
      <c r="BH10" s="27"/>
      <c r="BI10" s="27"/>
      <c r="BJ10" s="2"/>
      <c r="BK10" s="2"/>
      <c r="BL10" s="38" t="s">
        <v>34</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108</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7</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44</v>
      </c>
      <c r="F84" s="12" t="s">
        <v>46</v>
      </c>
      <c r="G84" s="12" t="s">
        <v>48</v>
      </c>
      <c r="H84" s="12" t="s">
        <v>42</v>
      </c>
      <c r="I84" s="12" t="s">
        <v>8</v>
      </c>
      <c r="J84" s="12" t="s">
        <v>28</v>
      </c>
      <c r="K84" s="12" t="s">
        <v>49</v>
      </c>
      <c r="L84" s="12" t="s">
        <v>50</v>
      </c>
      <c r="M84" s="12" t="s">
        <v>33</v>
      </c>
      <c r="N84" s="12" t="s">
        <v>52</v>
      </c>
      <c r="O84" s="12" t="s">
        <v>54</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FyxdJ6YKBATw8KhmUenXmXX9sCNt2xDL6XIjaMTHpbRc6f0CjblOc5O6mnj4qHXJDz7/P852S3kWFkSU76USYg==" saltValue="UAUneoBWWnHNJkyLjiZPE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51</v>
      </c>
      <c r="C3" s="67" t="s">
        <v>58</v>
      </c>
      <c r="D3" s="67" t="s">
        <v>59</v>
      </c>
      <c r="E3" s="67" t="s">
        <v>4</v>
      </c>
      <c r="F3" s="67" t="s">
        <v>3</v>
      </c>
      <c r="G3" s="67" t="s">
        <v>25</v>
      </c>
      <c r="H3" s="74" t="s">
        <v>30</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60</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61</v>
      </c>
      <c r="BF4" s="84"/>
      <c r="BG4" s="84"/>
      <c r="BH4" s="84"/>
      <c r="BI4" s="84"/>
      <c r="BJ4" s="84"/>
      <c r="BK4" s="84"/>
      <c r="BL4" s="84"/>
      <c r="BM4" s="84"/>
      <c r="BN4" s="84"/>
      <c r="BO4" s="84"/>
      <c r="BP4" s="84" t="s">
        <v>35</v>
      </c>
      <c r="BQ4" s="84"/>
      <c r="BR4" s="84"/>
      <c r="BS4" s="84"/>
      <c r="BT4" s="84"/>
      <c r="BU4" s="84"/>
      <c r="BV4" s="84"/>
      <c r="BW4" s="84"/>
      <c r="BX4" s="84"/>
      <c r="BY4" s="84"/>
      <c r="BZ4" s="84"/>
      <c r="CA4" s="84" t="s">
        <v>63</v>
      </c>
      <c r="CB4" s="84"/>
      <c r="CC4" s="84"/>
      <c r="CD4" s="84"/>
      <c r="CE4" s="84"/>
      <c r="CF4" s="84"/>
      <c r="CG4" s="84"/>
      <c r="CH4" s="84"/>
      <c r="CI4" s="84"/>
      <c r="CJ4" s="84"/>
      <c r="CK4" s="84"/>
      <c r="CL4" s="84" t="s">
        <v>64</v>
      </c>
      <c r="CM4" s="84"/>
      <c r="CN4" s="84"/>
      <c r="CO4" s="84"/>
      <c r="CP4" s="84"/>
      <c r="CQ4" s="84"/>
      <c r="CR4" s="84"/>
      <c r="CS4" s="84"/>
      <c r="CT4" s="84"/>
      <c r="CU4" s="84"/>
      <c r="CV4" s="84"/>
      <c r="CW4" s="84" t="s">
        <v>66</v>
      </c>
      <c r="CX4" s="84"/>
      <c r="CY4" s="84"/>
      <c r="CZ4" s="84"/>
      <c r="DA4" s="84"/>
      <c r="DB4" s="84"/>
      <c r="DC4" s="84"/>
      <c r="DD4" s="84"/>
      <c r="DE4" s="84"/>
      <c r="DF4" s="84"/>
      <c r="DG4" s="84"/>
      <c r="DH4" s="84" t="s">
        <v>67</v>
      </c>
      <c r="DI4" s="84"/>
      <c r="DJ4" s="84"/>
      <c r="DK4" s="84"/>
      <c r="DL4" s="84"/>
      <c r="DM4" s="84"/>
      <c r="DN4" s="84"/>
      <c r="DO4" s="84"/>
      <c r="DP4" s="84"/>
      <c r="DQ4" s="84"/>
      <c r="DR4" s="84"/>
      <c r="DS4" s="84" t="s">
        <v>62</v>
      </c>
      <c r="DT4" s="84"/>
      <c r="DU4" s="84"/>
      <c r="DV4" s="84"/>
      <c r="DW4" s="84"/>
      <c r="DX4" s="84"/>
      <c r="DY4" s="84"/>
      <c r="DZ4" s="84"/>
      <c r="EA4" s="84"/>
      <c r="EB4" s="84"/>
      <c r="EC4" s="84"/>
      <c r="ED4" s="84" t="s">
        <v>68</v>
      </c>
      <c r="EE4" s="84"/>
      <c r="EF4" s="84"/>
      <c r="EG4" s="84"/>
      <c r="EH4" s="84"/>
      <c r="EI4" s="84"/>
      <c r="EJ4" s="84"/>
      <c r="EK4" s="84"/>
      <c r="EL4" s="84"/>
      <c r="EM4" s="84"/>
      <c r="EN4" s="84"/>
    </row>
    <row r="5" spans="1:144">
      <c r="A5" s="65" t="s">
        <v>26</v>
      </c>
      <c r="B5" s="69"/>
      <c r="C5" s="69"/>
      <c r="D5" s="69"/>
      <c r="E5" s="69"/>
      <c r="F5" s="69"/>
      <c r="G5" s="69"/>
      <c r="H5" s="76" t="s">
        <v>57</v>
      </c>
      <c r="I5" s="76" t="s">
        <v>69</v>
      </c>
      <c r="J5" s="76" t="s">
        <v>70</v>
      </c>
      <c r="K5" s="76" t="s">
        <v>71</v>
      </c>
      <c r="L5" s="76" t="s">
        <v>72</v>
      </c>
      <c r="M5" s="76" t="s">
        <v>5</v>
      </c>
      <c r="N5" s="76" t="s">
        <v>73</v>
      </c>
      <c r="O5" s="76" t="s">
        <v>74</v>
      </c>
      <c r="P5" s="76" t="s">
        <v>75</v>
      </c>
      <c r="Q5" s="76" t="s">
        <v>76</v>
      </c>
      <c r="R5" s="76" t="s">
        <v>77</v>
      </c>
      <c r="S5" s="76" t="s">
        <v>78</v>
      </c>
      <c r="T5" s="76" t="s">
        <v>65</v>
      </c>
      <c r="U5" s="76" t="s">
        <v>79</v>
      </c>
      <c r="V5" s="76" t="s">
        <v>80</v>
      </c>
      <c r="W5" s="76" t="s">
        <v>81</v>
      </c>
      <c r="X5" s="76" t="s">
        <v>82</v>
      </c>
      <c r="Y5" s="76" t="s">
        <v>83</v>
      </c>
      <c r="Z5" s="76" t="s">
        <v>84</v>
      </c>
      <c r="AA5" s="76" t="s">
        <v>85</v>
      </c>
      <c r="AB5" s="76" t="s">
        <v>86</v>
      </c>
      <c r="AC5" s="76" t="s">
        <v>87</v>
      </c>
      <c r="AD5" s="76" t="s">
        <v>89</v>
      </c>
      <c r="AE5" s="76" t="s">
        <v>90</v>
      </c>
      <c r="AF5" s="76" t="s">
        <v>91</v>
      </c>
      <c r="AG5" s="76" t="s">
        <v>92</v>
      </c>
      <c r="AH5" s="76" t="s">
        <v>43</v>
      </c>
      <c r="AI5" s="76" t="s">
        <v>82</v>
      </c>
      <c r="AJ5" s="76" t="s">
        <v>83</v>
      </c>
      <c r="AK5" s="76" t="s">
        <v>84</v>
      </c>
      <c r="AL5" s="76" t="s">
        <v>85</v>
      </c>
      <c r="AM5" s="76" t="s">
        <v>86</v>
      </c>
      <c r="AN5" s="76" t="s">
        <v>87</v>
      </c>
      <c r="AO5" s="76" t="s">
        <v>89</v>
      </c>
      <c r="AP5" s="76" t="s">
        <v>90</v>
      </c>
      <c r="AQ5" s="76" t="s">
        <v>91</v>
      </c>
      <c r="AR5" s="76" t="s">
        <v>92</v>
      </c>
      <c r="AS5" s="76" t="s">
        <v>88</v>
      </c>
      <c r="AT5" s="76" t="s">
        <v>82</v>
      </c>
      <c r="AU5" s="76" t="s">
        <v>83</v>
      </c>
      <c r="AV5" s="76" t="s">
        <v>84</v>
      </c>
      <c r="AW5" s="76" t="s">
        <v>85</v>
      </c>
      <c r="AX5" s="76" t="s">
        <v>86</v>
      </c>
      <c r="AY5" s="76" t="s">
        <v>87</v>
      </c>
      <c r="AZ5" s="76" t="s">
        <v>89</v>
      </c>
      <c r="BA5" s="76" t="s">
        <v>90</v>
      </c>
      <c r="BB5" s="76" t="s">
        <v>91</v>
      </c>
      <c r="BC5" s="76" t="s">
        <v>92</v>
      </c>
      <c r="BD5" s="76" t="s">
        <v>88</v>
      </c>
      <c r="BE5" s="76" t="s">
        <v>82</v>
      </c>
      <c r="BF5" s="76" t="s">
        <v>83</v>
      </c>
      <c r="BG5" s="76" t="s">
        <v>84</v>
      </c>
      <c r="BH5" s="76" t="s">
        <v>85</v>
      </c>
      <c r="BI5" s="76" t="s">
        <v>86</v>
      </c>
      <c r="BJ5" s="76" t="s">
        <v>87</v>
      </c>
      <c r="BK5" s="76" t="s">
        <v>89</v>
      </c>
      <c r="BL5" s="76" t="s">
        <v>90</v>
      </c>
      <c r="BM5" s="76" t="s">
        <v>91</v>
      </c>
      <c r="BN5" s="76" t="s">
        <v>92</v>
      </c>
      <c r="BO5" s="76" t="s">
        <v>88</v>
      </c>
      <c r="BP5" s="76" t="s">
        <v>82</v>
      </c>
      <c r="BQ5" s="76" t="s">
        <v>83</v>
      </c>
      <c r="BR5" s="76" t="s">
        <v>84</v>
      </c>
      <c r="BS5" s="76" t="s">
        <v>85</v>
      </c>
      <c r="BT5" s="76" t="s">
        <v>86</v>
      </c>
      <c r="BU5" s="76" t="s">
        <v>87</v>
      </c>
      <c r="BV5" s="76" t="s">
        <v>89</v>
      </c>
      <c r="BW5" s="76" t="s">
        <v>90</v>
      </c>
      <c r="BX5" s="76" t="s">
        <v>91</v>
      </c>
      <c r="BY5" s="76" t="s">
        <v>92</v>
      </c>
      <c r="BZ5" s="76" t="s">
        <v>88</v>
      </c>
      <c r="CA5" s="76" t="s">
        <v>82</v>
      </c>
      <c r="CB5" s="76" t="s">
        <v>83</v>
      </c>
      <c r="CC5" s="76" t="s">
        <v>84</v>
      </c>
      <c r="CD5" s="76" t="s">
        <v>85</v>
      </c>
      <c r="CE5" s="76" t="s">
        <v>86</v>
      </c>
      <c r="CF5" s="76" t="s">
        <v>87</v>
      </c>
      <c r="CG5" s="76" t="s">
        <v>89</v>
      </c>
      <c r="CH5" s="76" t="s">
        <v>90</v>
      </c>
      <c r="CI5" s="76" t="s">
        <v>91</v>
      </c>
      <c r="CJ5" s="76" t="s">
        <v>92</v>
      </c>
      <c r="CK5" s="76" t="s">
        <v>88</v>
      </c>
      <c r="CL5" s="76" t="s">
        <v>82</v>
      </c>
      <c r="CM5" s="76" t="s">
        <v>83</v>
      </c>
      <c r="CN5" s="76" t="s">
        <v>84</v>
      </c>
      <c r="CO5" s="76" t="s">
        <v>85</v>
      </c>
      <c r="CP5" s="76" t="s">
        <v>86</v>
      </c>
      <c r="CQ5" s="76" t="s">
        <v>87</v>
      </c>
      <c r="CR5" s="76" t="s">
        <v>89</v>
      </c>
      <c r="CS5" s="76" t="s">
        <v>90</v>
      </c>
      <c r="CT5" s="76" t="s">
        <v>91</v>
      </c>
      <c r="CU5" s="76" t="s">
        <v>92</v>
      </c>
      <c r="CV5" s="76" t="s">
        <v>88</v>
      </c>
      <c r="CW5" s="76" t="s">
        <v>82</v>
      </c>
      <c r="CX5" s="76" t="s">
        <v>83</v>
      </c>
      <c r="CY5" s="76" t="s">
        <v>84</v>
      </c>
      <c r="CZ5" s="76" t="s">
        <v>85</v>
      </c>
      <c r="DA5" s="76" t="s">
        <v>86</v>
      </c>
      <c r="DB5" s="76" t="s">
        <v>87</v>
      </c>
      <c r="DC5" s="76" t="s">
        <v>89</v>
      </c>
      <c r="DD5" s="76" t="s">
        <v>90</v>
      </c>
      <c r="DE5" s="76" t="s">
        <v>91</v>
      </c>
      <c r="DF5" s="76" t="s">
        <v>92</v>
      </c>
      <c r="DG5" s="76" t="s">
        <v>88</v>
      </c>
      <c r="DH5" s="76" t="s">
        <v>82</v>
      </c>
      <c r="DI5" s="76" t="s">
        <v>83</v>
      </c>
      <c r="DJ5" s="76" t="s">
        <v>84</v>
      </c>
      <c r="DK5" s="76" t="s">
        <v>85</v>
      </c>
      <c r="DL5" s="76" t="s">
        <v>86</v>
      </c>
      <c r="DM5" s="76" t="s">
        <v>87</v>
      </c>
      <c r="DN5" s="76" t="s">
        <v>89</v>
      </c>
      <c r="DO5" s="76" t="s">
        <v>90</v>
      </c>
      <c r="DP5" s="76" t="s">
        <v>91</v>
      </c>
      <c r="DQ5" s="76" t="s">
        <v>92</v>
      </c>
      <c r="DR5" s="76" t="s">
        <v>88</v>
      </c>
      <c r="DS5" s="76" t="s">
        <v>82</v>
      </c>
      <c r="DT5" s="76" t="s">
        <v>83</v>
      </c>
      <c r="DU5" s="76" t="s">
        <v>84</v>
      </c>
      <c r="DV5" s="76" t="s">
        <v>85</v>
      </c>
      <c r="DW5" s="76" t="s">
        <v>86</v>
      </c>
      <c r="DX5" s="76" t="s">
        <v>87</v>
      </c>
      <c r="DY5" s="76" t="s">
        <v>89</v>
      </c>
      <c r="DZ5" s="76" t="s">
        <v>90</v>
      </c>
      <c r="EA5" s="76" t="s">
        <v>91</v>
      </c>
      <c r="EB5" s="76" t="s">
        <v>92</v>
      </c>
      <c r="EC5" s="76" t="s">
        <v>88</v>
      </c>
      <c r="ED5" s="76" t="s">
        <v>82</v>
      </c>
      <c r="EE5" s="76" t="s">
        <v>83</v>
      </c>
      <c r="EF5" s="76" t="s">
        <v>84</v>
      </c>
      <c r="EG5" s="76" t="s">
        <v>85</v>
      </c>
      <c r="EH5" s="76" t="s">
        <v>86</v>
      </c>
      <c r="EI5" s="76" t="s">
        <v>87</v>
      </c>
      <c r="EJ5" s="76" t="s">
        <v>89</v>
      </c>
      <c r="EK5" s="76" t="s">
        <v>90</v>
      </c>
      <c r="EL5" s="76" t="s">
        <v>91</v>
      </c>
      <c r="EM5" s="76" t="s">
        <v>92</v>
      </c>
      <c r="EN5" s="76" t="s">
        <v>88</v>
      </c>
    </row>
    <row r="6" spans="1:144" s="64" customFormat="1">
      <c r="A6" s="65" t="s">
        <v>93</v>
      </c>
      <c r="B6" s="70">
        <f t="shared" ref="B6:W6" si="1">B7</f>
        <v>2023</v>
      </c>
      <c r="C6" s="70">
        <f t="shared" si="1"/>
        <v>82104</v>
      </c>
      <c r="D6" s="70">
        <f t="shared" si="1"/>
        <v>46</v>
      </c>
      <c r="E6" s="70">
        <f t="shared" si="1"/>
        <v>1</v>
      </c>
      <c r="F6" s="70">
        <f t="shared" si="1"/>
        <v>0</v>
      </c>
      <c r="G6" s="70">
        <f t="shared" si="1"/>
        <v>1</v>
      </c>
      <c r="H6" s="70" t="str">
        <f t="shared" si="1"/>
        <v>茨城県　下妻市</v>
      </c>
      <c r="I6" s="70" t="str">
        <f t="shared" si="1"/>
        <v>法適用</v>
      </c>
      <c r="J6" s="70" t="str">
        <f t="shared" si="1"/>
        <v>水道事業</v>
      </c>
      <c r="K6" s="70" t="str">
        <f t="shared" si="1"/>
        <v>末端給水事業</v>
      </c>
      <c r="L6" s="70" t="str">
        <f t="shared" si="1"/>
        <v>A5</v>
      </c>
      <c r="M6" s="70" t="str">
        <f t="shared" si="1"/>
        <v>非設置</v>
      </c>
      <c r="N6" s="79" t="str">
        <f t="shared" si="1"/>
        <v>-</v>
      </c>
      <c r="O6" s="79">
        <f t="shared" si="1"/>
        <v>46.66</v>
      </c>
      <c r="P6" s="79">
        <f t="shared" si="1"/>
        <v>92.5</v>
      </c>
      <c r="Q6" s="79">
        <f t="shared" si="1"/>
        <v>4400</v>
      </c>
      <c r="R6" s="79">
        <f t="shared" si="1"/>
        <v>42272</v>
      </c>
      <c r="S6" s="79">
        <f t="shared" si="1"/>
        <v>80.88</v>
      </c>
      <c r="T6" s="79">
        <f t="shared" si="1"/>
        <v>522.65</v>
      </c>
      <c r="U6" s="79">
        <f t="shared" si="1"/>
        <v>38992</v>
      </c>
      <c r="V6" s="79">
        <f t="shared" si="1"/>
        <v>80.88</v>
      </c>
      <c r="W6" s="79">
        <f t="shared" si="1"/>
        <v>482.1</v>
      </c>
      <c r="X6" s="85">
        <f t="shared" ref="X6:AG6" si="2">IF(X7="",NA(),X7)</f>
        <v>106.88</v>
      </c>
      <c r="Y6" s="85">
        <f t="shared" si="2"/>
        <v>110.05</v>
      </c>
      <c r="Z6" s="85">
        <f t="shared" si="2"/>
        <v>119.66</v>
      </c>
      <c r="AA6" s="85">
        <f t="shared" si="2"/>
        <v>115.82</v>
      </c>
      <c r="AB6" s="85">
        <f t="shared" si="2"/>
        <v>122.07</v>
      </c>
      <c r="AC6" s="85">
        <f t="shared" si="2"/>
        <v>109.01</v>
      </c>
      <c r="AD6" s="85">
        <f t="shared" si="2"/>
        <v>108.83</v>
      </c>
      <c r="AE6" s="85">
        <f t="shared" si="2"/>
        <v>109.23</v>
      </c>
      <c r="AF6" s="85">
        <f t="shared" si="2"/>
        <v>108.04</v>
      </c>
      <c r="AG6" s="85">
        <f t="shared" si="2"/>
        <v>107.49</v>
      </c>
      <c r="AH6" s="79" t="str">
        <f>IF(AH7="","",IF(AH7="-","【-】","【"&amp;SUBSTITUTE(TEXT(AH7,"#,##0.00"),"-","△")&amp;"】"))</f>
        <v>【108.24】</v>
      </c>
      <c r="AI6" s="79">
        <f t="shared" ref="AI6:AR6" si="3">IF(AI7="",NA(),AI7)</f>
        <v>0</v>
      </c>
      <c r="AJ6" s="79">
        <f t="shared" si="3"/>
        <v>0</v>
      </c>
      <c r="AK6" s="79">
        <f t="shared" si="3"/>
        <v>0</v>
      </c>
      <c r="AL6" s="79">
        <f t="shared" si="3"/>
        <v>0</v>
      </c>
      <c r="AM6" s="79">
        <f t="shared" si="3"/>
        <v>0</v>
      </c>
      <c r="AN6" s="85">
        <f t="shared" si="3"/>
        <v>3.7</v>
      </c>
      <c r="AO6" s="85">
        <f t="shared" si="3"/>
        <v>4.34</v>
      </c>
      <c r="AP6" s="85">
        <f t="shared" si="3"/>
        <v>4.6900000000000004</v>
      </c>
      <c r="AQ6" s="85">
        <f t="shared" si="3"/>
        <v>4.72</v>
      </c>
      <c r="AR6" s="85">
        <f t="shared" si="3"/>
        <v>5.76</v>
      </c>
      <c r="AS6" s="79" t="str">
        <f>IF(AS7="","",IF(AS7="-","【-】","【"&amp;SUBSTITUTE(TEXT(AS7,"#,##0.00"),"-","△")&amp;"】"))</f>
        <v>【1.50】</v>
      </c>
      <c r="AT6" s="85">
        <f t="shared" ref="AT6:BC6" si="4">IF(AT7="",NA(),AT7)</f>
        <v>106.04</v>
      </c>
      <c r="AU6" s="85">
        <f t="shared" si="4"/>
        <v>121.42</v>
      </c>
      <c r="AV6" s="85">
        <f t="shared" si="4"/>
        <v>145.97</v>
      </c>
      <c r="AW6" s="85">
        <f t="shared" si="4"/>
        <v>182.11</v>
      </c>
      <c r="AX6" s="85">
        <f t="shared" si="4"/>
        <v>178.07</v>
      </c>
      <c r="AY6" s="85">
        <f t="shared" si="4"/>
        <v>365.18</v>
      </c>
      <c r="AZ6" s="85">
        <f t="shared" si="4"/>
        <v>327.77</v>
      </c>
      <c r="BA6" s="85">
        <f t="shared" si="4"/>
        <v>338.02</v>
      </c>
      <c r="BB6" s="85">
        <f t="shared" si="4"/>
        <v>345.94</v>
      </c>
      <c r="BC6" s="85">
        <f t="shared" si="4"/>
        <v>329.7</v>
      </c>
      <c r="BD6" s="79" t="str">
        <f>IF(BD7="","",IF(BD7="-","【-】","【"&amp;SUBSTITUTE(TEXT(BD7,"#,##0.00"),"-","△")&amp;"】"))</f>
        <v>【243.36】</v>
      </c>
      <c r="BE6" s="85">
        <f t="shared" ref="BE6:BN6" si="5">IF(BE7="",NA(),BE7)</f>
        <v>424.49</v>
      </c>
      <c r="BF6" s="85">
        <f t="shared" si="5"/>
        <v>419.03</v>
      </c>
      <c r="BG6" s="85">
        <f t="shared" si="5"/>
        <v>442.45</v>
      </c>
      <c r="BH6" s="85">
        <f t="shared" si="5"/>
        <v>538.29</v>
      </c>
      <c r="BI6" s="85">
        <f t="shared" si="5"/>
        <v>536.94000000000005</v>
      </c>
      <c r="BJ6" s="85">
        <f t="shared" si="5"/>
        <v>371.65</v>
      </c>
      <c r="BK6" s="85">
        <f t="shared" si="5"/>
        <v>397.1</v>
      </c>
      <c r="BL6" s="85">
        <f t="shared" si="5"/>
        <v>379.91</v>
      </c>
      <c r="BM6" s="85">
        <f t="shared" si="5"/>
        <v>386.61</v>
      </c>
      <c r="BN6" s="85">
        <f t="shared" si="5"/>
        <v>381.56</v>
      </c>
      <c r="BO6" s="79" t="str">
        <f>IF(BO7="","",IF(BO7="-","【-】","【"&amp;SUBSTITUTE(TEXT(BO7,"#,##0.00"),"-","△")&amp;"】"))</f>
        <v>【265.93】</v>
      </c>
      <c r="BP6" s="85">
        <f t="shared" ref="BP6:BY6" si="6">IF(BP7="",NA(),BP7)</f>
        <v>100.72</v>
      </c>
      <c r="BQ6" s="85">
        <f t="shared" si="6"/>
        <v>104.2</v>
      </c>
      <c r="BR6" s="85">
        <f t="shared" si="6"/>
        <v>114.3</v>
      </c>
      <c r="BS6" s="85">
        <f t="shared" si="6"/>
        <v>101.25</v>
      </c>
      <c r="BT6" s="85">
        <f t="shared" si="6"/>
        <v>115.67</v>
      </c>
      <c r="BU6" s="85">
        <f t="shared" si="6"/>
        <v>98.77</v>
      </c>
      <c r="BV6" s="85">
        <f t="shared" si="6"/>
        <v>95.79</v>
      </c>
      <c r="BW6" s="85">
        <f t="shared" si="6"/>
        <v>98.3</v>
      </c>
      <c r="BX6" s="85">
        <f t="shared" si="6"/>
        <v>93.82</v>
      </c>
      <c r="BY6" s="85">
        <f t="shared" si="6"/>
        <v>95.04</v>
      </c>
      <c r="BZ6" s="79" t="str">
        <f>IF(BZ7="","",IF(BZ7="-","【-】","【"&amp;SUBSTITUTE(TEXT(BZ7,"#,##0.00"),"-","△")&amp;"】"))</f>
        <v>【97.82】</v>
      </c>
      <c r="CA6" s="85">
        <f t="shared" ref="CA6:CJ6" si="7">IF(CA7="",NA(),CA7)</f>
        <v>221.14</v>
      </c>
      <c r="CB6" s="85">
        <f t="shared" si="7"/>
        <v>213.31</v>
      </c>
      <c r="CC6" s="85">
        <f t="shared" si="7"/>
        <v>194.87</v>
      </c>
      <c r="CD6" s="85">
        <f t="shared" si="7"/>
        <v>206.78</v>
      </c>
      <c r="CE6" s="85">
        <f t="shared" si="7"/>
        <v>193.4</v>
      </c>
      <c r="CF6" s="85">
        <f t="shared" si="7"/>
        <v>173.67</v>
      </c>
      <c r="CG6" s="85">
        <f t="shared" si="7"/>
        <v>171.13</v>
      </c>
      <c r="CH6" s="85">
        <f t="shared" si="7"/>
        <v>173.7</v>
      </c>
      <c r="CI6" s="85">
        <f t="shared" si="7"/>
        <v>178.94</v>
      </c>
      <c r="CJ6" s="85">
        <f t="shared" si="7"/>
        <v>180.19</v>
      </c>
      <c r="CK6" s="79" t="str">
        <f>IF(CK7="","",IF(CK7="-","【-】","【"&amp;SUBSTITUTE(TEXT(CK7,"#,##0.00"),"-","△")&amp;"】"))</f>
        <v>【177.56】</v>
      </c>
      <c r="CL6" s="85">
        <f t="shared" ref="CL6:CU6" si="8">IF(CL7="",NA(),CL7)</f>
        <v>74.53</v>
      </c>
      <c r="CM6" s="85">
        <f t="shared" si="8"/>
        <v>76.08</v>
      </c>
      <c r="CN6" s="85">
        <f t="shared" si="8"/>
        <v>72.599999999999994</v>
      </c>
      <c r="CO6" s="85">
        <f t="shared" si="8"/>
        <v>72.48</v>
      </c>
      <c r="CP6" s="85">
        <f t="shared" si="8"/>
        <v>75.89</v>
      </c>
      <c r="CQ6" s="85">
        <f t="shared" si="8"/>
        <v>59.67</v>
      </c>
      <c r="CR6" s="85">
        <f t="shared" si="8"/>
        <v>60.12</v>
      </c>
      <c r="CS6" s="85">
        <f t="shared" si="8"/>
        <v>60.34</v>
      </c>
      <c r="CT6" s="85">
        <f t="shared" si="8"/>
        <v>59.54</v>
      </c>
      <c r="CU6" s="85">
        <f t="shared" si="8"/>
        <v>59.26</v>
      </c>
      <c r="CV6" s="79" t="str">
        <f>IF(CV7="","",IF(CV7="-","【-】","【"&amp;SUBSTITUTE(TEXT(CV7,"#,##0.00"),"-","△")&amp;"】"))</f>
        <v>【59.81】</v>
      </c>
      <c r="CW6" s="85">
        <f t="shared" ref="CW6:DF6" si="9">IF(CW7="",NA(),CW7)</f>
        <v>95.69</v>
      </c>
      <c r="CX6" s="85">
        <f t="shared" si="9"/>
        <v>95.64</v>
      </c>
      <c r="CY6" s="85">
        <f t="shared" si="9"/>
        <v>97.87</v>
      </c>
      <c r="CZ6" s="85">
        <f t="shared" si="9"/>
        <v>97.01</v>
      </c>
      <c r="DA6" s="85">
        <f t="shared" si="9"/>
        <v>95.02</v>
      </c>
      <c r="DB6" s="85">
        <f t="shared" si="9"/>
        <v>84.6</v>
      </c>
      <c r="DC6" s="85">
        <f t="shared" si="9"/>
        <v>84.24</v>
      </c>
      <c r="DD6" s="85">
        <f t="shared" si="9"/>
        <v>84.19</v>
      </c>
      <c r="DE6" s="85">
        <f t="shared" si="9"/>
        <v>83.93</v>
      </c>
      <c r="DF6" s="85">
        <f t="shared" si="9"/>
        <v>83.84</v>
      </c>
      <c r="DG6" s="79" t="str">
        <f>IF(DG7="","",IF(DG7="-","【-】","【"&amp;SUBSTITUTE(TEXT(DG7,"#,##0.00"),"-","△")&amp;"】"))</f>
        <v>【89.42】</v>
      </c>
      <c r="DH6" s="85">
        <f t="shared" ref="DH6:DQ6" si="10">IF(DH7="",NA(),DH7)</f>
        <v>64.58</v>
      </c>
      <c r="DI6" s="85">
        <f t="shared" si="10"/>
        <v>65.67</v>
      </c>
      <c r="DJ6" s="85">
        <f t="shared" si="10"/>
        <v>66.56</v>
      </c>
      <c r="DK6" s="85">
        <f t="shared" si="10"/>
        <v>67.94</v>
      </c>
      <c r="DL6" s="85">
        <f t="shared" si="10"/>
        <v>69.260000000000005</v>
      </c>
      <c r="DM6" s="85">
        <f t="shared" si="10"/>
        <v>48.17</v>
      </c>
      <c r="DN6" s="85">
        <f t="shared" si="10"/>
        <v>48.83</v>
      </c>
      <c r="DO6" s="85">
        <f t="shared" si="10"/>
        <v>49.96</v>
      </c>
      <c r="DP6" s="85">
        <f t="shared" si="10"/>
        <v>50.82</v>
      </c>
      <c r="DQ6" s="85">
        <f t="shared" si="10"/>
        <v>51.82</v>
      </c>
      <c r="DR6" s="79" t="str">
        <f>IF(DR7="","",IF(DR7="-","【-】","【"&amp;SUBSTITUTE(TEXT(DR7,"#,##0.00"),"-","△")&amp;"】"))</f>
        <v>【52.02】</v>
      </c>
      <c r="DS6" s="79">
        <f t="shared" ref="DS6:EB6" si="11">IF(DS7="",NA(),DS7)</f>
        <v>0</v>
      </c>
      <c r="DT6" s="79">
        <f t="shared" si="11"/>
        <v>0</v>
      </c>
      <c r="DU6" s="85">
        <f t="shared" si="11"/>
        <v>0.95</v>
      </c>
      <c r="DV6" s="85">
        <f t="shared" si="11"/>
        <v>8.5500000000000007</v>
      </c>
      <c r="DW6" s="85">
        <f t="shared" si="11"/>
        <v>13.78</v>
      </c>
      <c r="DX6" s="85">
        <f t="shared" si="11"/>
        <v>17.12</v>
      </c>
      <c r="DY6" s="85">
        <f t="shared" si="11"/>
        <v>18.18</v>
      </c>
      <c r="DZ6" s="85">
        <f t="shared" si="11"/>
        <v>19.32</v>
      </c>
      <c r="EA6" s="85">
        <f t="shared" si="11"/>
        <v>21.16</v>
      </c>
      <c r="EB6" s="85">
        <f t="shared" si="11"/>
        <v>22.72</v>
      </c>
      <c r="EC6" s="79" t="str">
        <f>IF(EC7="","",IF(EC7="-","【-】","【"&amp;SUBSTITUTE(TEXT(EC7,"#,##0.00"),"-","△")&amp;"】"))</f>
        <v>【25.37】</v>
      </c>
      <c r="ED6" s="79">
        <f t="shared" ref="ED6:EM6" si="12">IF(ED7="",NA(),ED7)</f>
        <v>0</v>
      </c>
      <c r="EE6" s="79">
        <f t="shared" si="12"/>
        <v>0</v>
      </c>
      <c r="EF6" s="85">
        <f t="shared" si="12"/>
        <v>3.e-002</v>
      </c>
      <c r="EG6" s="85">
        <f t="shared" si="12"/>
        <v>3.e-002</v>
      </c>
      <c r="EH6" s="85">
        <f t="shared" si="12"/>
        <v>6.e-002</v>
      </c>
      <c r="EI6" s="85">
        <f t="shared" si="12"/>
        <v>0.54</v>
      </c>
      <c r="EJ6" s="85">
        <f t="shared" si="12"/>
        <v>0.56999999999999995</v>
      </c>
      <c r="EK6" s="85">
        <f t="shared" si="12"/>
        <v>0.52</v>
      </c>
      <c r="EL6" s="85">
        <f t="shared" si="12"/>
        <v>0.48</v>
      </c>
      <c r="EM6" s="85">
        <f t="shared" si="12"/>
        <v>0.48</v>
      </c>
      <c r="EN6" s="79" t="str">
        <f>IF(EN7="","",IF(EN7="-","【-】","【"&amp;SUBSTITUTE(TEXT(EN7,"#,##0.00"),"-","△")&amp;"】"))</f>
        <v>【0.62】</v>
      </c>
    </row>
    <row r="7" spans="1:144" s="64" customFormat="1">
      <c r="A7" s="65"/>
      <c r="B7" s="71">
        <v>2023</v>
      </c>
      <c r="C7" s="71">
        <v>82104</v>
      </c>
      <c r="D7" s="71">
        <v>46</v>
      </c>
      <c r="E7" s="71">
        <v>1</v>
      </c>
      <c r="F7" s="71">
        <v>0</v>
      </c>
      <c r="G7" s="71">
        <v>1</v>
      </c>
      <c r="H7" s="71" t="s">
        <v>94</v>
      </c>
      <c r="I7" s="71" t="s">
        <v>95</v>
      </c>
      <c r="J7" s="71" t="s">
        <v>96</v>
      </c>
      <c r="K7" s="71" t="s">
        <v>97</v>
      </c>
      <c r="L7" s="71" t="s">
        <v>20</v>
      </c>
      <c r="M7" s="71" t="s">
        <v>14</v>
      </c>
      <c r="N7" s="80" t="s">
        <v>98</v>
      </c>
      <c r="O7" s="80">
        <v>46.66</v>
      </c>
      <c r="P7" s="80">
        <v>92.5</v>
      </c>
      <c r="Q7" s="80">
        <v>4400</v>
      </c>
      <c r="R7" s="80">
        <v>42272</v>
      </c>
      <c r="S7" s="80">
        <v>80.88</v>
      </c>
      <c r="T7" s="80">
        <v>522.65</v>
      </c>
      <c r="U7" s="80">
        <v>38992</v>
      </c>
      <c r="V7" s="80">
        <v>80.88</v>
      </c>
      <c r="W7" s="80">
        <v>482.1</v>
      </c>
      <c r="X7" s="80">
        <v>106.88</v>
      </c>
      <c r="Y7" s="80">
        <v>110.05</v>
      </c>
      <c r="Z7" s="80">
        <v>119.66</v>
      </c>
      <c r="AA7" s="80">
        <v>115.82</v>
      </c>
      <c r="AB7" s="80">
        <v>122.07</v>
      </c>
      <c r="AC7" s="80">
        <v>109.01</v>
      </c>
      <c r="AD7" s="80">
        <v>108.83</v>
      </c>
      <c r="AE7" s="80">
        <v>109.23</v>
      </c>
      <c r="AF7" s="80">
        <v>108.04</v>
      </c>
      <c r="AG7" s="80">
        <v>107.49</v>
      </c>
      <c r="AH7" s="80">
        <v>108.24</v>
      </c>
      <c r="AI7" s="80">
        <v>0</v>
      </c>
      <c r="AJ7" s="80">
        <v>0</v>
      </c>
      <c r="AK7" s="80">
        <v>0</v>
      </c>
      <c r="AL7" s="80">
        <v>0</v>
      </c>
      <c r="AM7" s="80">
        <v>0</v>
      </c>
      <c r="AN7" s="80">
        <v>3.7</v>
      </c>
      <c r="AO7" s="80">
        <v>4.34</v>
      </c>
      <c r="AP7" s="80">
        <v>4.6900000000000004</v>
      </c>
      <c r="AQ7" s="80">
        <v>4.72</v>
      </c>
      <c r="AR7" s="80">
        <v>5.76</v>
      </c>
      <c r="AS7" s="80">
        <v>1.5</v>
      </c>
      <c r="AT7" s="80">
        <v>106.04</v>
      </c>
      <c r="AU7" s="80">
        <v>121.42</v>
      </c>
      <c r="AV7" s="80">
        <v>145.97</v>
      </c>
      <c r="AW7" s="80">
        <v>182.11</v>
      </c>
      <c r="AX7" s="80">
        <v>178.07</v>
      </c>
      <c r="AY7" s="80">
        <v>365.18</v>
      </c>
      <c r="AZ7" s="80">
        <v>327.77</v>
      </c>
      <c r="BA7" s="80">
        <v>338.02</v>
      </c>
      <c r="BB7" s="80">
        <v>345.94</v>
      </c>
      <c r="BC7" s="80">
        <v>329.7</v>
      </c>
      <c r="BD7" s="80">
        <v>243.36</v>
      </c>
      <c r="BE7" s="80">
        <v>424.49</v>
      </c>
      <c r="BF7" s="80">
        <v>419.03</v>
      </c>
      <c r="BG7" s="80">
        <v>442.45</v>
      </c>
      <c r="BH7" s="80">
        <v>538.29</v>
      </c>
      <c r="BI7" s="80">
        <v>536.94000000000005</v>
      </c>
      <c r="BJ7" s="80">
        <v>371.65</v>
      </c>
      <c r="BK7" s="80">
        <v>397.1</v>
      </c>
      <c r="BL7" s="80">
        <v>379.91</v>
      </c>
      <c r="BM7" s="80">
        <v>386.61</v>
      </c>
      <c r="BN7" s="80">
        <v>381.56</v>
      </c>
      <c r="BO7" s="80">
        <v>265.93</v>
      </c>
      <c r="BP7" s="80">
        <v>100.72</v>
      </c>
      <c r="BQ7" s="80">
        <v>104.2</v>
      </c>
      <c r="BR7" s="80">
        <v>114.3</v>
      </c>
      <c r="BS7" s="80">
        <v>101.25</v>
      </c>
      <c r="BT7" s="80">
        <v>115.67</v>
      </c>
      <c r="BU7" s="80">
        <v>98.77</v>
      </c>
      <c r="BV7" s="80">
        <v>95.79</v>
      </c>
      <c r="BW7" s="80">
        <v>98.3</v>
      </c>
      <c r="BX7" s="80">
        <v>93.82</v>
      </c>
      <c r="BY7" s="80">
        <v>95.04</v>
      </c>
      <c r="BZ7" s="80">
        <v>97.82</v>
      </c>
      <c r="CA7" s="80">
        <v>221.14</v>
      </c>
      <c r="CB7" s="80">
        <v>213.31</v>
      </c>
      <c r="CC7" s="80">
        <v>194.87</v>
      </c>
      <c r="CD7" s="80">
        <v>206.78</v>
      </c>
      <c r="CE7" s="80">
        <v>193.4</v>
      </c>
      <c r="CF7" s="80">
        <v>173.67</v>
      </c>
      <c r="CG7" s="80">
        <v>171.13</v>
      </c>
      <c r="CH7" s="80">
        <v>173.7</v>
      </c>
      <c r="CI7" s="80">
        <v>178.94</v>
      </c>
      <c r="CJ7" s="80">
        <v>180.19</v>
      </c>
      <c r="CK7" s="80">
        <v>177.56</v>
      </c>
      <c r="CL7" s="80">
        <v>74.53</v>
      </c>
      <c r="CM7" s="80">
        <v>76.08</v>
      </c>
      <c r="CN7" s="80">
        <v>72.599999999999994</v>
      </c>
      <c r="CO7" s="80">
        <v>72.48</v>
      </c>
      <c r="CP7" s="80">
        <v>75.89</v>
      </c>
      <c r="CQ7" s="80">
        <v>59.67</v>
      </c>
      <c r="CR7" s="80">
        <v>60.12</v>
      </c>
      <c r="CS7" s="80">
        <v>60.34</v>
      </c>
      <c r="CT7" s="80">
        <v>59.54</v>
      </c>
      <c r="CU7" s="80">
        <v>59.26</v>
      </c>
      <c r="CV7" s="80">
        <v>59.81</v>
      </c>
      <c r="CW7" s="80">
        <v>95.69</v>
      </c>
      <c r="CX7" s="80">
        <v>95.64</v>
      </c>
      <c r="CY7" s="80">
        <v>97.87</v>
      </c>
      <c r="CZ7" s="80">
        <v>97.01</v>
      </c>
      <c r="DA7" s="80">
        <v>95.02</v>
      </c>
      <c r="DB7" s="80">
        <v>84.6</v>
      </c>
      <c r="DC7" s="80">
        <v>84.24</v>
      </c>
      <c r="DD7" s="80">
        <v>84.19</v>
      </c>
      <c r="DE7" s="80">
        <v>83.93</v>
      </c>
      <c r="DF7" s="80">
        <v>83.84</v>
      </c>
      <c r="DG7" s="80">
        <v>89.42</v>
      </c>
      <c r="DH7" s="80">
        <v>64.58</v>
      </c>
      <c r="DI7" s="80">
        <v>65.67</v>
      </c>
      <c r="DJ7" s="80">
        <v>66.56</v>
      </c>
      <c r="DK7" s="80">
        <v>67.94</v>
      </c>
      <c r="DL7" s="80">
        <v>69.260000000000005</v>
      </c>
      <c r="DM7" s="80">
        <v>48.17</v>
      </c>
      <c r="DN7" s="80">
        <v>48.83</v>
      </c>
      <c r="DO7" s="80">
        <v>49.96</v>
      </c>
      <c r="DP7" s="80">
        <v>50.82</v>
      </c>
      <c r="DQ7" s="80">
        <v>51.82</v>
      </c>
      <c r="DR7" s="80">
        <v>52.02</v>
      </c>
      <c r="DS7" s="80">
        <v>0</v>
      </c>
      <c r="DT7" s="80">
        <v>0</v>
      </c>
      <c r="DU7" s="80">
        <v>0.95</v>
      </c>
      <c r="DV7" s="80">
        <v>8.5500000000000007</v>
      </c>
      <c r="DW7" s="80">
        <v>13.78</v>
      </c>
      <c r="DX7" s="80">
        <v>17.12</v>
      </c>
      <c r="DY7" s="80">
        <v>18.18</v>
      </c>
      <c r="DZ7" s="80">
        <v>19.32</v>
      </c>
      <c r="EA7" s="80">
        <v>21.16</v>
      </c>
      <c r="EB7" s="80">
        <v>22.72</v>
      </c>
      <c r="EC7" s="80">
        <v>25.37</v>
      </c>
      <c r="ED7" s="80">
        <v>0</v>
      </c>
      <c r="EE7" s="80">
        <v>0</v>
      </c>
      <c r="EF7" s="80">
        <v>3.e-002</v>
      </c>
      <c r="EG7" s="80">
        <v>3.e-002</v>
      </c>
      <c r="EH7" s="80">
        <v>6.e-002</v>
      </c>
      <c r="EI7" s="80">
        <v>0.54</v>
      </c>
      <c r="EJ7" s="80">
        <v>0.56999999999999995</v>
      </c>
      <c r="EK7" s="80">
        <v>0.52</v>
      </c>
      <c r="EL7" s="80">
        <v>0.48</v>
      </c>
      <c r="EM7" s="80">
        <v>0.48</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99</v>
      </c>
      <c r="C9" s="66" t="s">
        <v>100</v>
      </c>
      <c r="D9" s="66" t="s">
        <v>101</v>
      </c>
      <c r="E9" s="66" t="s">
        <v>102</v>
      </c>
      <c r="F9" s="66" t="s">
        <v>103</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104</v>
      </c>
    </row>
    <row r="12" spans="1:144">
      <c r="B12">
        <v>1</v>
      </c>
      <c r="C12">
        <v>1</v>
      </c>
      <c r="D12">
        <v>1</v>
      </c>
      <c r="E12">
        <v>1</v>
      </c>
      <c r="F12">
        <v>1</v>
      </c>
      <c r="G12" t="s">
        <v>105</v>
      </c>
    </row>
    <row r="13" spans="1:144">
      <c r="B13" t="s">
        <v>106</v>
      </c>
      <c r="C13" t="s">
        <v>106</v>
      </c>
      <c r="D13" t="s">
        <v>106</v>
      </c>
      <c r="E13" t="s">
        <v>106</v>
      </c>
      <c r="F13" t="s">
        <v>106</v>
      </c>
      <c r="G13" t="s">
        <v>107</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2025-01-24T06:45:45Z</dcterms:created>
  <dcterms:modified xsi:type="dcterms:W3CDTF">2025-01-30T06:00:17Z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2025-01-30T06:00:17Z</vt:filetime>
  </property>
</Properties>
</file>