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workbookProtection workbookPassword="C761" lockStructure="1"/>
  <bookViews>
    <workbookView xWindow="0" yWindow="0" windowWidth="22260" windowHeight="12645"/>
  </bookViews>
  <sheets>
    <sheet name="試算表" sheetId="1" r:id="rId1"/>
    <sheet name="軽減措置早見表" sheetId="4" r:id="rId2"/>
  </sheets>
  <definedNames>
    <definedName name="_xlnm.Print_Area" localSheetId="0">試算表!$A$1:$J$70</definedName>
    <definedName name="_xlnm.Print_Area" localSheetId="1">軽減措置早見表!$A$1:$E$24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<sst xmlns="http://schemas.openxmlformats.org/spreadsheetml/2006/main" xmlns:r="http://schemas.openxmlformats.org/officeDocument/2006/relationships" count="76" uniqueCount="76">
  <si>
    <t>基準総所得金額</t>
    <rPh sb="0" eb="2">
      <t>キジュン</t>
    </rPh>
    <rPh sb="2" eb="5">
      <t>ソウショトク</t>
    </rPh>
    <rPh sb="5" eb="7">
      <t>キンガク</t>
    </rPh>
    <phoneticPr fontId="2"/>
  </si>
  <si>
    <t>加入する方</t>
    <rPh sb="0" eb="2">
      <t>カニュウ</t>
    </rPh>
    <rPh sb="4" eb="5">
      <t>カタ</t>
    </rPh>
    <phoneticPr fontId="2"/>
  </si>
  <si>
    <t>※注意</t>
    <rPh sb="1" eb="3">
      <t>チュウイ</t>
    </rPh>
    <phoneticPr fontId="2"/>
  </si>
  <si>
    <r>
      <t>世帯主（世帯主が国保加入者でない場合も含む）、その世帯の国保加入者等（国保加入者および</t>
    </r>
    <r>
      <rPr>
        <sz val="9"/>
        <color theme="1"/>
        <rFont val="游ゴシック"/>
      </rPr>
      <t>※</t>
    </r>
    <r>
      <rPr>
        <sz val="11"/>
        <color theme="1"/>
        <rFont val="游ゴシック"/>
      </rPr>
      <t>特定同一世帯所属者）の総所得金額等の合計が次の表の基準以下の場合は、均等割額が軽減されます。ただし、１人でも所得未申告の方（１６歳以上）がいると軽減判定ができないため、適用されません。</t>
    </r>
    <rPh sb="0" eb="3">
      <t>セタイヌシ</t>
    </rPh>
    <rPh sb="4" eb="7">
      <t>セタイヌシ</t>
    </rPh>
    <rPh sb="8" eb="10">
      <t>コクホ</t>
    </rPh>
    <rPh sb="10" eb="13">
      <t>カニュウシャ</t>
    </rPh>
    <rPh sb="16" eb="18">
      <t>バアイ</t>
    </rPh>
    <rPh sb="19" eb="20">
      <t>フク</t>
    </rPh>
    <rPh sb="25" eb="27">
      <t>セタイ</t>
    </rPh>
    <rPh sb="28" eb="30">
      <t>コクホ</t>
    </rPh>
    <rPh sb="30" eb="33">
      <t>カニュウシャ</t>
    </rPh>
    <rPh sb="33" eb="34">
      <t>トウ</t>
    </rPh>
    <rPh sb="35" eb="37">
      <t>コクホ</t>
    </rPh>
    <rPh sb="37" eb="40">
      <t>カニュウシャ</t>
    </rPh>
    <rPh sb="44" eb="46">
      <t>トクテイ</t>
    </rPh>
    <rPh sb="46" eb="48">
      <t>ドウイツ</t>
    </rPh>
    <rPh sb="48" eb="50">
      <t>セタイ</t>
    </rPh>
    <rPh sb="50" eb="52">
      <t>ショゾク</t>
    </rPh>
    <rPh sb="52" eb="53">
      <t>シャ</t>
    </rPh>
    <rPh sb="55" eb="58">
      <t>ソウショトク</t>
    </rPh>
    <rPh sb="58" eb="60">
      <t>キンガク</t>
    </rPh>
    <rPh sb="60" eb="61">
      <t>トウ</t>
    </rPh>
    <rPh sb="62" eb="64">
      <t>ゴウケイ</t>
    </rPh>
    <rPh sb="65" eb="66">
      <t>ツギ</t>
    </rPh>
    <rPh sb="67" eb="68">
      <t>ヒョウ</t>
    </rPh>
    <rPh sb="69" eb="71">
      <t>キジュン</t>
    </rPh>
    <rPh sb="71" eb="73">
      <t>イカ</t>
    </rPh>
    <rPh sb="74" eb="76">
      <t>バアイ</t>
    </rPh>
    <rPh sb="78" eb="81">
      <t>キントウワリ</t>
    </rPh>
    <rPh sb="81" eb="82">
      <t>ガク</t>
    </rPh>
    <rPh sb="83" eb="85">
      <t>ケイゲン</t>
    </rPh>
    <rPh sb="95" eb="96">
      <t>ニン</t>
    </rPh>
    <rPh sb="98" eb="100">
      <t>ショトク</t>
    </rPh>
    <rPh sb="100" eb="103">
      <t>ミシンコク</t>
    </rPh>
    <rPh sb="104" eb="105">
      <t>カタ</t>
    </rPh>
    <rPh sb="108" eb="111">
      <t>サイイジョウ</t>
    </rPh>
    <rPh sb="116" eb="118">
      <t>ケイゲン</t>
    </rPh>
    <rPh sb="118" eb="120">
      <t>ハンテイ</t>
    </rPh>
    <rPh sb="128" eb="130">
      <t>テキヨウ</t>
    </rPh>
    <phoneticPr fontId="2"/>
  </si>
  <si>
    <t>＋</t>
  </si>
  <si>
    <t>加入者Ａ</t>
    <rPh sb="0" eb="3">
      <t>カニュウシャ</t>
    </rPh>
    <phoneticPr fontId="2"/>
  </si>
  <si>
    <t>年齢層を選択してください</t>
  </si>
  <si>
    <t>40歳以上65歳未満</t>
  </si>
  <si>
    <t>・試算結果は実際の決定税額ではありません。あくまでも参考としてご利用ください。</t>
    <rPh sb="1" eb="3">
      <t>シサン</t>
    </rPh>
    <rPh sb="3" eb="5">
      <t>ケッカ</t>
    </rPh>
    <rPh sb="6" eb="8">
      <t>ジッサイ</t>
    </rPh>
    <rPh sb="9" eb="11">
      <t>ケッテイ</t>
    </rPh>
    <rPh sb="11" eb="12">
      <t>ゼイ</t>
    </rPh>
    <rPh sb="12" eb="13">
      <t>ガク</t>
    </rPh>
    <rPh sb="26" eb="28">
      <t>サンコウ</t>
    </rPh>
    <rPh sb="32" eb="34">
      <t>リヨウ</t>
    </rPh>
    <phoneticPr fontId="2"/>
  </si>
  <si>
    <t>②［計算結果内訳］</t>
    <rPh sb="2" eb="4">
      <t>ケイサン</t>
    </rPh>
    <rPh sb="4" eb="6">
      <t>ケッカ</t>
    </rPh>
    <rPh sb="6" eb="8">
      <t>ウチワケ</t>
    </rPh>
    <phoneticPr fontId="2"/>
  </si>
  <si>
    <t>年齢</t>
    <rPh sb="0" eb="2">
      <t>ネンレイ</t>
    </rPh>
    <phoneticPr fontId="2"/>
  </si>
  <si>
    <t>21歳以上40歳未満</t>
    <rPh sb="2" eb="5">
      <t>サイイジョウ</t>
    </rPh>
    <rPh sb="7" eb="10">
      <t>サイミマン</t>
    </rPh>
    <phoneticPr fontId="2"/>
  </si>
  <si>
    <t>加入者Ｃ</t>
    <rPh sb="0" eb="3">
      <t>カニュウシャ</t>
    </rPh>
    <phoneticPr fontId="2"/>
  </si>
  <si>
    <t>加入者Ｄ</t>
    <rPh sb="0" eb="3">
      <t>カニュウシャ</t>
    </rPh>
    <phoneticPr fontId="2"/>
  </si>
  <si>
    <t>加入者Ｂ</t>
    <rPh sb="0" eb="3">
      <t>カニュウシャ</t>
    </rPh>
    <phoneticPr fontId="2"/>
  </si>
  <si>
    <t>加入者Ｅ</t>
    <rPh sb="0" eb="3">
      <t>カニュウシャ</t>
    </rPh>
    <phoneticPr fontId="2"/>
  </si>
  <si>
    <t>加入者Ｆ</t>
    <rPh sb="0" eb="2">
      <t>カニュウ</t>
    </rPh>
    <rPh sb="2" eb="3">
      <t>モノ</t>
    </rPh>
    <phoneticPr fontId="2"/>
  </si>
  <si>
    <t>※20歳以下の被保険者については、５割軽減あり</t>
    <rPh sb="3" eb="4">
      <t>サイ</t>
    </rPh>
    <rPh sb="4" eb="6">
      <t>イカ</t>
    </rPh>
    <rPh sb="7" eb="11">
      <t>ヒホケンシャ</t>
    </rPh>
    <rPh sb="18" eb="19">
      <t>ワリ</t>
    </rPh>
    <rPh sb="19" eb="21">
      <t>ケイゲン</t>
    </rPh>
    <phoneticPr fontId="2"/>
  </si>
  <si>
    <t>加入者Ｇ</t>
    <rPh sb="0" eb="3">
      <t>カニュウシャ</t>
    </rPh>
    <phoneticPr fontId="2"/>
  </si>
  <si>
    <t>年齢層数</t>
    <rPh sb="0" eb="3">
      <t>ネンレイソウ</t>
    </rPh>
    <rPh sb="3" eb="4">
      <t>スウ</t>
    </rPh>
    <phoneticPr fontId="2"/>
  </si>
  <si>
    <t>医療保険分</t>
    <rPh sb="0" eb="2">
      <t>イリョウ</t>
    </rPh>
    <rPh sb="2" eb="4">
      <t>ホケン</t>
    </rPh>
    <rPh sb="4" eb="5">
      <t>ブン</t>
    </rPh>
    <phoneticPr fontId="2"/>
  </si>
  <si>
    <r>
      <t>均等割</t>
    </r>
    <r>
      <rPr>
        <sz val="6"/>
        <color theme="1"/>
        <rFont val="游ゴシック"/>
      </rPr>
      <t>（20歳以下）</t>
    </r>
    <rPh sb="0" eb="3">
      <t>キントウワリ</t>
    </rPh>
    <rPh sb="6" eb="7">
      <t>サイ</t>
    </rPh>
    <rPh sb="7" eb="9">
      <t>イカ</t>
    </rPh>
    <phoneticPr fontId="2"/>
  </si>
  <si>
    <t>総所得数</t>
    <rPh sb="0" eb="3">
      <t>ソウショトク</t>
    </rPh>
    <rPh sb="3" eb="4">
      <t>スウ</t>
    </rPh>
    <phoneticPr fontId="2"/>
  </si>
  <si>
    <t>均等割/人</t>
    <rPh sb="0" eb="3">
      <t>キントウワリ</t>
    </rPh>
    <rPh sb="4" eb="5">
      <t>ヒト</t>
    </rPh>
    <phoneticPr fontId="2"/>
  </si>
  <si>
    <t>所得割</t>
    <rPh sb="0" eb="2">
      <t>ショトク</t>
    </rPh>
    <rPh sb="2" eb="3">
      <t>ワリ</t>
    </rPh>
    <phoneticPr fontId="2"/>
  </si>
  <si>
    <t>均等割</t>
    <rPh sb="0" eb="3">
      <t>キントウワリ</t>
    </rPh>
    <phoneticPr fontId="2"/>
  </si>
  <si>
    <t>税率および均等割額</t>
    <rPh sb="0" eb="1">
      <t>ゼイ</t>
    </rPh>
    <rPh sb="1" eb="2">
      <t>リツ</t>
    </rPh>
    <rPh sb="5" eb="8">
      <t>キントウワ</t>
    </rPh>
    <rPh sb="8" eb="9">
      <t>ガク</t>
    </rPh>
    <phoneticPr fontId="2"/>
  </si>
  <si>
    <t>（加入者全員）</t>
    <rPh sb="1" eb="4">
      <t>カニュウシャ</t>
    </rPh>
    <rPh sb="4" eb="6">
      <t>ゼンイン</t>
    </rPh>
    <phoneticPr fontId="2"/>
  </si>
  <si>
    <t>後期高齢者支援金分</t>
    <rPh sb="0" eb="2">
      <t>コウキ</t>
    </rPh>
    <rPh sb="2" eb="5">
      <t>コウレイシャ</t>
    </rPh>
    <rPh sb="5" eb="7">
      <t>シエン</t>
    </rPh>
    <rPh sb="7" eb="8">
      <t>キン</t>
    </rPh>
    <rPh sb="8" eb="9">
      <t>ブン</t>
    </rPh>
    <phoneticPr fontId="2"/>
  </si>
  <si>
    <r>
      <rPr>
        <b/>
        <sz val="9"/>
        <color rgb="FFFF0000"/>
        <rFont val="游ゴシック"/>
      </rPr>
      <t>総所得</t>
    </r>
    <r>
      <rPr>
        <sz val="9"/>
        <color theme="1"/>
        <rFont val="游ゴシック"/>
      </rPr>
      <t>金額等</t>
    </r>
  </si>
  <si>
    <t>＝</t>
  </si>
  <si>
    <t>介護保険分</t>
    <rPh sb="0" eb="2">
      <t>カイゴ</t>
    </rPh>
    <rPh sb="2" eb="4">
      <t>ホケン</t>
    </rPh>
    <rPh sb="4" eb="5">
      <t>ブン</t>
    </rPh>
    <phoneticPr fontId="2"/>
  </si>
  <si>
    <t>下妻市国民健康保険税試算表（令和７年度）</t>
    <rPh sb="0" eb="3">
      <t>シモツマシ</t>
    </rPh>
    <rPh sb="3" eb="5">
      <t>コクミン</t>
    </rPh>
    <rPh sb="5" eb="7">
      <t>ケンコウ</t>
    </rPh>
    <rPh sb="7" eb="9">
      <t>ホケン</t>
    </rPh>
    <rPh sb="9" eb="10">
      <t>ゼイ</t>
    </rPh>
    <rPh sb="10" eb="13">
      <t>シサンヒョウ</t>
    </rPh>
    <rPh sb="14" eb="16">
      <t>レイワ</t>
    </rPh>
    <rPh sb="18" eb="19">
      <t>ド</t>
    </rPh>
    <phoneticPr fontId="2"/>
  </si>
  <si>
    <t>③［計算結果］（100円未満は切り捨てます）</t>
    <rPh sb="2" eb="4">
      <t>ケイサン</t>
    </rPh>
    <rPh sb="4" eb="6">
      <t>ケッカ</t>
    </rPh>
    <phoneticPr fontId="2"/>
  </si>
  <si>
    <t>×</t>
  </si>
  <si>
    <t>合計</t>
    <rPh sb="0" eb="2">
      <t>ゴウケイ</t>
    </rPh>
    <phoneticPr fontId="2"/>
  </si>
  <si>
    <t>医療分</t>
    <rPh sb="0" eb="2">
      <t>イリョウ</t>
    </rPh>
    <rPh sb="2" eb="3">
      <t>ブン</t>
    </rPh>
    <phoneticPr fontId="2"/>
  </si>
  <si>
    <t>（7.5割軽減）</t>
    <rPh sb="4" eb="5">
      <t>ワリ</t>
    </rPh>
    <rPh sb="5" eb="7">
      <t>ケイゲン</t>
    </rPh>
    <phoneticPr fontId="2"/>
  </si>
  <si>
    <t>　別シート「軽減措置早見表」をあわせてご覧ください。</t>
    <rPh sb="8" eb="10">
      <t>ソチ</t>
    </rPh>
    <phoneticPr fontId="2"/>
  </si>
  <si>
    <t>65歳以上</t>
    <rPh sb="2" eb="5">
      <t>サイイジョウ</t>
    </rPh>
    <phoneticPr fontId="2"/>
  </si>
  <si>
    <t>支援分</t>
    <rPh sb="0" eb="2">
      <t>シエン</t>
    </rPh>
    <rPh sb="2" eb="3">
      <t>ブン</t>
    </rPh>
    <phoneticPr fontId="2"/>
  </si>
  <si>
    <t>介護分</t>
    <rPh sb="0" eb="2">
      <t>カイゴ</t>
    </rPh>
    <rPh sb="2" eb="3">
      <t>ブン</t>
    </rPh>
    <phoneticPr fontId="2"/>
  </si>
  <si>
    <t>限度額</t>
    <rPh sb="0" eb="2">
      <t>ゲンド</t>
    </rPh>
    <rPh sb="2" eb="3">
      <t>ガク</t>
    </rPh>
    <phoneticPr fontId="2"/>
  </si>
  <si>
    <t>２割軽減</t>
    <rPh sb="1" eb="2">
      <t>ワリ</t>
    </rPh>
    <rPh sb="2" eb="4">
      <t>ケイゲン</t>
    </rPh>
    <phoneticPr fontId="2"/>
  </si>
  <si>
    <t>年間保険税額</t>
    <rPh sb="0" eb="2">
      <t>ネンカン</t>
    </rPh>
    <rPh sb="2" eb="4">
      <t>ホケン</t>
    </rPh>
    <rPh sb="4" eb="5">
      <t>ゼイ</t>
    </rPh>
    <rPh sb="5" eb="6">
      <t>ガク</t>
    </rPh>
    <phoneticPr fontId="2"/>
  </si>
  <si>
    <t>介護人数</t>
    <rPh sb="0" eb="2">
      <t>カイゴ</t>
    </rPh>
    <rPh sb="2" eb="4">
      <t>ニンズウ</t>
    </rPh>
    <phoneticPr fontId="2"/>
  </si>
  <si>
    <t>（40歳から65歳未満の加入者）</t>
    <rPh sb="3" eb="4">
      <t>サイ</t>
    </rPh>
    <rPh sb="8" eb="9">
      <t>サイ</t>
    </rPh>
    <rPh sb="9" eb="11">
      <t>ミマン</t>
    </rPh>
    <rPh sb="12" eb="15">
      <t>カニュウシャ</t>
    </rPh>
    <phoneticPr fontId="2"/>
  </si>
  <si>
    <t>介護計算用</t>
    <rPh sb="0" eb="2">
      <t>カイゴ</t>
    </rPh>
    <rPh sb="2" eb="4">
      <t>ケイサン</t>
    </rPh>
    <rPh sb="4" eb="5">
      <t>ヨウ</t>
    </rPh>
    <phoneticPr fontId="2"/>
  </si>
  <si>
    <t>全員の課標所得</t>
    <rPh sb="0" eb="2">
      <t>ゼンイン</t>
    </rPh>
    <rPh sb="3" eb="4">
      <t>カ</t>
    </rPh>
    <rPh sb="4" eb="5">
      <t>シルベ</t>
    </rPh>
    <rPh sb="5" eb="7">
      <t>ショトク</t>
    </rPh>
    <phoneticPr fontId="2"/>
  </si>
  <si>
    <t>前年の</t>
    <rPh sb="0" eb="2">
      <t>ゼンネン</t>
    </rPh>
    <phoneticPr fontId="2"/>
  </si>
  <si>
    <t>40歳以上65歳未満</t>
    <rPh sb="2" eb="5">
      <t>サイイジョウ</t>
    </rPh>
    <rPh sb="7" eb="8">
      <t>サイ</t>
    </rPh>
    <rPh sb="8" eb="10">
      <t>ミマン</t>
    </rPh>
    <phoneticPr fontId="2"/>
  </si>
  <si>
    <t>※特定同一世帯所属者とは、後期高齢者医療制度に移行する直前の医療保険が国民健康保険の方です。</t>
    <rPh sb="1" eb="3">
      <t>トクテイ</t>
    </rPh>
    <rPh sb="3" eb="5">
      <t>ドウイツ</t>
    </rPh>
    <rPh sb="5" eb="7">
      <t>セタイ</t>
    </rPh>
    <rPh sb="7" eb="9">
      <t>ショゾク</t>
    </rPh>
    <rPh sb="9" eb="10">
      <t>シャ</t>
    </rPh>
    <rPh sb="13" eb="15">
      <t>コウキ</t>
    </rPh>
    <rPh sb="15" eb="18">
      <t>コウレイシャ</t>
    </rPh>
    <rPh sb="18" eb="20">
      <t>イリョウ</t>
    </rPh>
    <rPh sb="20" eb="22">
      <t>セイド</t>
    </rPh>
    <rPh sb="23" eb="25">
      <t>イコウ</t>
    </rPh>
    <rPh sb="27" eb="29">
      <t>チョクゼン</t>
    </rPh>
    <rPh sb="30" eb="32">
      <t>イリョウ</t>
    </rPh>
    <rPh sb="32" eb="34">
      <t>ホケン</t>
    </rPh>
    <rPh sb="35" eb="37">
      <t>コクミン</t>
    </rPh>
    <rPh sb="37" eb="39">
      <t>ケンコウ</t>
    </rPh>
    <rPh sb="39" eb="41">
      <t>ホケン</t>
    </rPh>
    <rPh sb="42" eb="43">
      <t>カタ</t>
    </rPh>
    <phoneticPr fontId="2"/>
  </si>
  <si>
    <t>７割軽減</t>
    <rPh sb="1" eb="2">
      <t>ワリ</t>
    </rPh>
    <rPh sb="2" eb="4">
      <t>ケイゲン</t>
    </rPh>
    <phoneticPr fontId="2"/>
  </si>
  <si>
    <t>５割軽減</t>
    <rPh sb="1" eb="2">
      <t>ワリ</t>
    </rPh>
    <rPh sb="2" eb="4">
      <t>ケイゲン</t>
    </rPh>
    <phoneticPr fontId="2"/>
  </si>
  <si>
    <t>※前年の合計所得が2,400万円以上の場合は基礎控除額が異なります。</t>
    <rPh sb="1" eb="3">
      <t>ゼンネン</t>
    </rPh>
    <rPh sb="4" eb="6">
      <t>ゴウケイ</t>
    </rPh>
    <rPh sb="6" eb="8">
      <t>ショトク</t>
    </rPh>
    <rPh sb="14" eb="16">
      <t>マンエン</t>
    </rPh>
    <rPh sb="16" eb="18">
      <t>イジョウ</t>
    </rPh>
    <rPh sb="19" eb="21">
      <t>バアイ</t>
    </rPh>
    <rPh sb="22" eb="24">
      <t>キソ</t>
    </rPh>
    <rPh sb="24" eb="26">
      <t>コウジョ</t>
    </rPh>
    <rPh sb="26" eb="27">
      <t>ガク</t>
    </rPh>
    <rPh sb="28" eb="29">
      <t>コト</t>
    </rPh>
    <phoneticPr fontId="2"/>
  </si>
  <si>
    <t>43万円＋10万円×（給与所得者等の数-1）</t>
    <rPh sb="3" eb="4">
      <t>エン</t>
    </rPh>
    <rPh sb="11" eb="13">
      <t>キュウヨ</t>
    </rPh>
    <rPh sb="13" eb="15">
      <t>ショトク</t>
    </rPh>
    <rPh sb="15" eb="16">
      <t>シャ</t>
    </rPh>
    <rPh sb="16" eb="17">
      <t>トウ</t>
    </rPh>
    <rPh sb="18" eb="19">
      <t>カズ</t>
    </rPh>
    <phoneticPr fontId="2"/>
  </si>
  <si>
    <t>※給与所得者等とは、給与収入が55万円を超える方と公的年金収入が60万円を超える65歳未満の方または125万円を超える65歳以上の方をいいます。</t>
    <rPh sb="1" eb="3">
      <t>キュウヨ</t>
    </rPh>
    <rPh sb="3" eb="5">
      <t>ショトク</t>
    </rPh>
    <rPh sb="5" eb="6">
      <t>シャ</t>
    </rPh>
    <rPh sb="6" eb="7">
      <t>トウ</t>
    </rPh>
    <rPh sb="10" eb="12">
      <t>キュウヨ</t>
    </rPh>
    <rPh sb="12" eb="14">
      <t>シュウニュウ</t>
    </rPh>
    <rPh sb="17" eb="19">
      <t>マンエン</t>
    </rPh>
    <rPh sb="20" eb="21">
      <t>コ</t>
    </rPh>
    <rPh sb="23" eb="24">
      <t>カタ</t>
    </rPh>
    <rPh sb="25" eb="27">
      <t>コウテキ</t>
    </rPh>
    <rPh sb="27" eb="29">
      <t>ネンキン</t>
    </rPh>
    <rPh sb="29" eb="31">
      <t>シュウニュウ</t>
    </rPh>
    <rPh sb="34" eb="36">
      <t>マンエン</t>
    </rPh>
    <rPh sb="37" eb="38">
      <t>コ</t>
    </rPh>
    <rPh sb="42" eb="43">
      <t>サイ</t>
    </rPh>
    <rPh sb="43" eb="45">
      <t>ミマン</t>
    </rPh>
    <rPh sb="46" eb="47">
      <t>カタ</t>
    </rPh>
    <rPh sb="53" eb="55">
      <t>マンエン</t>
    </rPh>
    <rPh sb="56" eb="57">
      <t>コ</t>
    </rPh>
    <rPh sb="61" eb="62">
      <t>サイ</t>
    </rPh>
    <rPh sb="62" eb="64">
      <t>イジョウ</t>
    </rPh>
    <rPh sb="65" eb="66">
      <t>カタ</t>
    </rPh>
    <phoneticPr fontId="2"/>
  </si>
  <si>
    <t>20歳以下</t>
    <rPh sb="2" eb="3">
      <t>サイ</t>
    </rPh>
    <rPh sb="3" eb="5">
      <t>イカ</t>
    </rPh>
    <phoneticPr fontId="2"/>
  </si>
  <si>
    <t>均等割額の合計</t>
    <rPh sb="0" eb="3">
      <t>キントウワリ</t>
    </rPh>
    <rPh sb="3" eb="4">
      <t>ガク</t>
    </rPh>
    <rPh sb="5" eb="7">
      <t>ゴウケイ</t>
    </rPh>
    <phoneticPr fontId="2"/>
  </si>
  <si>
    <t>（5割軽減）</t>
    <rPh sb="2" eb="3">
      <t>ワリ</t>
    </rPh>
    <rPh sb="3" eb="5">
      <t>ケイゲン</t>
    </rPh>
    <phoneticPr fontId="2"/>
  </si>
  <si>
    <t>①［加入者情報入力欄］</t>
    <rPh sb="2" eb="5">
      <t>カニュウシャ</t>
    </rPh>
    <rPh sb="5" eb="7">
      <t>ジョウホウ</t>
    </rPh>
    <rPh sb="7" eb="9">
      <t>ニュウリョク</t>
    </rPh>
    <rPh sb="9" eb="10">
      <t>ラン</t>
    </rPh>
    <phoneticPr fontId="2"/>
  </si>
  <si>
    <r>
      <t>均等割</t>
    </r>
    <r>
      <rPr>
        <sz val="6"/>
        <color theme="1"/>
        <rFont val="游ゴシック"/>
      </rPr>
      <t>（21歳以上）</t>
    </r>
    <rPh sb="0" eb="3">
      <t>キントウワリ</t>
    </rPh>
    <rPh sb="6" eb="7">
      <t>サイ</t>
    </rPh>
    <rPh sb="7" eb="9">
      <t>イジョウ</t>
    </rPh>
    <phoneticPr fontId="2"/>
  </si>
  <si>
    <t>※20歳以下の被保険者については、7.5割軽減あり</t>
    <rPh sb="3" eb="4">
      <t>サイ</t>
    </rPh>
    <rPh sb="4" eb="6">
      <t>イカ</t>
    </rPh>
    <rPh sb="7" eb="11">
      <t>ヒホケンシャ</t>
    </rPh>
    <rPh sb="20" eb="21">
      <t>ワリ</t>
    </rPh>
    <rPh sb="21" eb="23">
      <t>ケイゲン</t>
    </rPh>
    <phoneticPr fontId="2"/>
  </si>
  <si>
    <r>
      <t>・</t>
    </r>
    <r>
      <rPr>
        <u/>
        <sz val="11"/>
        <color theme="1"/>
        <rFont val="游ゴシック"/>
      </rPr>
      <t>所得が少ない世帯や加入者が多い世帯</t>
    </r>
    <r>
      <rPr>
        <sz val="11"/>
        <color theme="1"/>
        <rFont val="游ゴシック"/>
      </rPr>
      <t>は、均等割額が軽減される可能性があります。</t>
    </r>
    <rPh sb="1" eb="3">
      <t>ショトク</t>
    </rPh>
    <rPh sb="4" eb="5">
      <t>スク</t>
    </rPh>
    <rPh sb="7" eb="9">
      <t>セタイ</t>
    </rPh>
    <rPh sb="10" eb="13">
      <t>カニュウシャ</t>
    </rPh>
    <rPh sb="14" eb="15">
      <t>オオ</t>
    </rPh>
    <rPh sb="16" eb="18">
      <t>セタイ</t>
    </rPh>
    <rPh sb="20" eb="23">
      <t>キントウワリ</t>
    </rPh>
    <rPh sb="23" eb="24">
      <t>ガク</t>
    </rPh>
    <rPh sb="25" eb="27">
      <t>ケイゲン</t>
    </rPh>
    <rPh sb="30" eb="33">
      <t>カノウセイ</t>
    </rPh>
    <phoneticPr fontId="2"/>
  </si>
  <si>
    <t>※軽減措置に該当する方は、下記の均等割額の合計に軽減割合を乗じた額を、年間保険税額より差し引いてください。（別シート参照）</t>
    <rPh sb="13" eb="14">
      <t>シタ</t>
    </rPh>
    <rPh sb="16" eb="19">
      <t>キントウワ</t>
    </rPh>
    <rPh sb="21" eb="23">
      <t>ゴウケイ</t>
    </rPh>
    <rPh sb="54" eb="55">
      <t>ベツ</t>
    </rPh>
    <rPh sb="58" eb="60">
      <t>サンショウ</t>
    </rPh>
    <phoneticPr fontId="2"/>
  </si>
  <si>
    <t>基準総所得額</t>
    <rPh sb="0" eb="2">
      <t>キジュン</t>
    </rPh>
    <rPh sb="2" eb="5">
      <t>ソウショトク</t>
    </rPh>
    <rPh sb="5" eb="6">
      <t>ガク</t>
    </rPh>
    <phoneticPr fontId="2"/>
  </si>
  <si>
    <t>世帯人数</t>
    <rPh sb="0" eb="2">
      <t>セタイ</t>
    </rPh>
    <rPh sb="2" eb="4">
      <t>ニンズウ</t>
    </rPh>
    <phoneticPr fontId="2"/>
  </si>
  <si>
    <t>※以下の金額に、世帯状況に応じて【10万円×（給与所得者等の数-1）】を加えてください。</t>
    <rPh sb="1" eb="3">
      <t>イカ</t>
    </rPh>
    <rPh sb="4" eb="6">
      <t>キンガク</t>
    </rPh>
    <rPh sb="8" eb="10">
      <t>セタイ</t>
    </rPh>
    <rPh sb="10" eb="12">
      <t>ジョウキョウ</t>
    </rPh>
    <rPh sb="13" eb="14">
      <t>オウ</t>
    </rPh>
    <rPh sb="19" eb="21">
      <t>マンエン</t>
    </rPh>
    <rPh sb="23" eb="25">
      <t>キュウヨ</t>
    </rPh>
    <rPh sb="25" eb="27">
      <t>ショトク</t>
    </rPh>
    <rPh sb="27" eb="28">
      <t>シャ</t>
    </rPh>
    <rPh sb="28" eb="29">
      <t>トウ</t>
    </rPh>
    <rPh sb="30" eb="31">
      <t>カズ</t>
    </rPh>
    <rPh sb="36" eb="37">
      <t>クワ</t>
    </rPh>
    <phoneticPr fontId="2"/>
  </si>
  <si>
    <t>世帯主と国保加入者等の所得の合計額と、国保加入者数の関係は、下の表のとおりになります。</t>
    <rPh sb="0" eb="2">
      <t>セタイ</t>
    </rPh>
    <rPh sb="2" eb="3">
      <t>ヌシ</t>
    </rPh>
    <rPh sb="4" eb="6">
      <t>コクホ</t>
    </rPh>
    <rPh sb="6" eb="9">
      <t>カニュウシャ</t>
    </rPh>
    <rPh sb="9" eb="10">
      <t>トウ</t>
    </rPh>
    <rPh sb="11" eb="13">
      <t>ショトク</t>
    </rPh>
    <rPh sb="14" eb="16">
      <t>ゴウケイ</t>
    </rPh>
    <rPh sb="16" eb="17">
      <t>ガク</t>
    </rPh>
    <rPh sb="19" eb="21">
      <t>コクホ</t>
    </rPh>
    <rPh sb="21" eb="24">
      <t>カニュウシャ</t>
    </rPh>
    <rPh sb="24" eb="25">
      <t>スウ</t>
    </rPh>
    <rPh sb="26" eb="28">
      <t>カンケイ</t>
    </rPh>
    <rPh sb="30" eb="31">
      <t>シタ</t>
    </rPh>
    <rPh sb="32" eb="33">
      <t>ヒョウ</t>
    </rPh>
    <phoneticPr fontId="2"/>
  </si>
  <si>
    <t>※国保被保険者数には、特定同一世帯所属者を含めて計算します。</t>
    <rPh sb="1" eb="3">
      <t>コクホ</t>
    </rPh>
    <rPh sb="3" eb="7">
      <t>ヒホケンシャ</t>
    </rPh>
    <rPh sb="7" eb="8">
      <t>スウ</t>
    </rPh>
    <rPh sb="11" eb="13">
      <t>トクテイ</t>
    </rPh>
    <rPh sb="13" eb="15">
      <t>ドウイツ</t>
    </rPh>
    <rPh sb="15" eb="17">
      <t>セタイ</t>
    </rPh>
    <rPh sb="17" eb="19">
      <t>ショゾク</t>
    </rPh>
    <rPh sb="19" eb="20">
      <t>シャ</t>
    </rPh>
    <rPh sb="21" eb="22">
      <t>フク</t>
    </rPh>
    <rPh sb="24" eb="26">
      <t>ケイサン</t>
    </rPh>
    <phoneticPr fontId="2"/>
  </si>
  <si>
    <t>軽減割合</t>
    <rPh sb="0" eb="2">
      <t>ケイゲン</t>
    </rPh>
    <rPh sb="2" eb="4">
      <t>ワリアイ</t>
    </rPh>
    <phoneticPr fontId="2"/>
  </si>
  <si>
    <t>国保加入者等の所得の合計</t>
    <rPh sb="0" eb="2">
      <t>コクホ</t>
    </rPh>
    <rPh sb="2" eb="5">
      <t>カニュウシャ</t>
    </rPh>
    <rPh sb="5" eb="6">
      <t>トウ</t>
    </rPh>
    <rPh sb="7" eb="9">
      <t>ショトク</t>
    </rPh>
    <rPh sb="10" eb="12">
      <t>ゴウケイ</t>
    </rPh>
    <phoneticPr fontId="2"/>
  </si>
  <si>
    <t>年齢・前年の総所得金額等を入力してください。</t>
    <rPh sb="0" eb="2">
      <t>ネンレイ</t>
    </rPh>
    <rPh sb="3" eb="5">
      <t>ゼンネン</t>
    </rPh>
    <rPh sb="6" eb="9">
      <t>ソウショトク</t>
    </rPh>
    <rPh sb="9" eb="11">
      <t>キンガク</t>
    </rPh>
    <rPh sb="11" eb="12">
      <t>トウ</t>
    </rPh>
    <rPh sb="13" eb="15">
      <t>ニュウリョク</t>
    </rPh>
    <phoneticPr fontId="2"/>
  </si>
  <si>
    <t>下妻市国民健康保険税　均等割額の軽減措置について（令和6年度）</t>
    <rPh sb="0" eb="3">
      <t>シモツマシ</t>
    </rPh>
    <rPh sb="3" eb="5">
      <t>コクミン</t>
    </rPh>
    <rPh sb="5" eb="7">
      <t>ケンコウ</t>
    </rPh>
    <rPh sb="7" eb="9">
      <t>ホケン</t>
    </rPh>
    <rPh sb="9" eb="10">
      <t>ゼイ</t>
    </rPh>
    <rPh sb="11" eb="14">
      <t>キントウワリ</t>
    </rPh>
    <rPh sb="14" eb="15">
      <t>ガク</t>
    </rPh>
    <rPh sb="16" eb="18">
      <t>ケイゲン</t>
    </rPh>
    <rPh sb="18" eb="20">
      <t>ソチ</t>
    </rPh>
    <rPh sb="25" eb="27">
      <t>レイワ</t>
    </rPh>
    <rPh sb="29" eb="30">
      <t>ド</t>
    </rPh>
    <phoneticPr fontId="2"/>
  </si>
  <si>
    <t>43万円+（30.5万円×国保被保険者数）＋10万円×（給与所得者等の数-1）以下</t>
    <rPh sb="2" eb="4">
      <t>マンエン</t>
    </rPh>
    <rPh sb="24" eb="26">
      <t>マンエン</t>
    </rPh>
    <rPh sb="39" eb="41">
      <t>イカ</t>
    </rPh>
    <phoneticPr fontId="2"/>
  </si>
  <si>
    <t>43万円+（56万円×国保被保険者数）＋10万円×（給与所得者等の数-1）以下</t>
    <rPh sb="2" eb="4">
      <t>マンエン</t>
    </rPh>
    <rPh sb="8" eb="10">
      <t>マンエン</t>
    </rPh>
    <rPh sb="11" eb="13">
      <t>コクホ</t>
    </rPh>
    <rPh sb="13" eb="17">
      <t>ヒホケンシャ</t>
    </rPh>
    <rPh sb="17" eb="18">
      <t>スウ</t>
    </rPh>
    <rPh sb="22" eb="24">
      <t>マンエン</t>
    </rPh>
    <rPh sb="26" eb="28">
      <t>キュウヨ</t>
    </rPh>
    <rPh sb="28" eb="30">
      <t>ショトク</t>
    </rPh>
    <rPh sb="30" eb="31">
      <t>シャ</t>
    </rPh>
    <rPh sb="31" eb="32">
      <t>トウ</t>
    </rPh>
    <rPh sb="33" eb="34">
      <t>カズ</t>
    </rPh>
    <rPh sb="37" eb="39">
      <t>イカ</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</si>
</sst>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quot;円&quot;"/>
    <numFmt numFmtId="177" formatCode="#,##0&quot;円&quot;"/>
    <numFmt numFmtId="178" formatCode="#,##0&quot;円&quot;;"/>
    <numFmt numFmtId="179" formatCode="#,##0&quot;人&quot;"/>
    <numFmt numFmtId="180" formatCode="0&quot;人&quot;"/>
    <numFmt numFmtId="181" formatCode="0.0%"/>
    <numFmt numFmtId="182" formatCode="[$-411]ggge&quot;年&quot;m&quot;月&quot;d&quot;日&quot;;@"/>
    <numFmt numFmtId="183" formatCode="0&quot;万&quot;&quot;円&quot;&quot;以&quot;&quot;下&quot;"/>
    <numFmt numFmtId="184" formatCode="0.0&quot;万&quot;&quot;円&quot;&quot;以&quot;&quot;下&quot;"/>
  </numFmts>
  <fonts count="18">
    <font>
      <sz val="11"/>
      <color theme="1"/>
      <name val="游ゴシック"/>
      <family val="3"/>
      <scheme val="minor"/>
    </font>
    <font>
      <sz val="11"/>
      <color auto="1"/>
      <name val="ＭＳ Ｐゴシック"/>
      <family val="3"/>
    </font>
    <font>
      <sz val="6"/>
      <color auto="1"/>
      <name val="游ゴシック"/>
      <family val="3"/>
    </font>
    <font>
      <sz val="11"/>
      <color theme="0"/>
      <name val="游ゴシック"/>
      <family val="2"/>
      <scheme val="minor"/>
    </font>
    <font>
      <sz val="6"/>
      <color theme="1"/>
      <name val="游ゴシック"/>
      <family val="3"/>
      <scheme val="minor"/>
    </font>
    <font>
      <b/>
      <sz val="14"/>
      <color theme="0"/>
      <name val="游ゴシック"/>
      <family val="3"/>
      <scheme val="minor"/>
    </font>
    <font>
      <b/>
      <sz val="11"/>
      <color rgb="FFFF0000"/>
      <name val="游ゴシック"/>
      <family val="3"/>
      <scheme val="minor"/>
    </font>
    <font>
      <b/>
      <sz val="11"/>
      <color theme="1"/>
      <name val="游ゴシック"/>
      <family val="3"/>
      <scheme val="minor"/>
    </font>
    <font>
      <b/>
      <sz val="9"/>
      <color theme="1"/>
      <name val="游ゴシック"/>
      <family val="3"/>
      <scheme val="minor"/>
    </font>
    <font>
      <sz val="8"/>
      <color theme="1"/>
      <name val="游ゴシック"/>
      <family val="3"/>
      <scheme val="minor"/>
    </font>
    <font>
      <sz val="9"/>
      <color theme="1"/>
      <name val="游ゴシック"/>
      <family val="3"/>
      <scheme val="minor"/>
    </font>
    <font>
      <sz val="11"/>
      <color theme="1"/>
      <name val="游ゴシック"/>
      <family val="3"/>
      <scheme val="minor"/>
    </font>
    <font>
      <b/>
      <sz val="12"/>
      <color theme="1"/>
      <name val="游ゴシック"/>
      <family val="3"/>
      <scheme val="minor"/>
    </font>
    <font>
      <b/>
      <sz val="8"/>
      <color theme="1"/>
      <name val="游ゴシック"/>
      <family val="3"/>
      <scheme val="minor"/>
    </font>
    <font>
      <b/>
      <sz val="14"/>
      <color theme="1"/>
      <name val="游ゴシック"/>
      <family val="3"/>
      <scheme val="minor"/>
    </font>
    <font>
      <b/>
      <sz val="10.5"/>
      <color theme="1"/>
      <name val="游ゴシック"/>
      <family val="3"/>
      <scheme val="minor"/>
    </font>
    <font>
      <sz val="10.5"/>
      <color theme="1"/>
      <name val="游ゴシック"/>
      <family val="3"/>
      <scheme val="minor"/>
    </font>
    <font>
      <sz val="10"/>
      <color theme="1"/>
      <name val="游ゴシック"/>
      <family val="3"/>
      <scheme val="minor"/>
    </font>
  </fonts>
  <fills count="10">
    <fill>
      <patternFill patternType="none"/>
    </fill>
    <fill>
      <patternFill patternType="gray125"/>
    </fill>
    <fill>
      <patternFill patternType="solid">
        <fgColor theme="5"/>
        <bgColor indexed="64"/>
      </patternFill>
    </fill>
    <fill>
      <patternFill patternType="solid">
        <fgColor theme="7"/>
        <bgColor indexed="64"/>
      </patternFill>
    </fill>
    <fill>
      <patternFill patternType="solid">
        <fgColor theme="8" tint="0.4"/>
        <bgColor indexed="64"/>
      </patternFill>
    </fill>
    <fill>
      <patternFill patternType="solid">
        <fgColor theme="9"/>
        <bgColor indexed="64"/>
      </patternFill>
    </fill>
    <fill>
      <patternFill patternType="solid">
        <fgColor theme="7" tint="0.6"/>
        <bgColor indexed="64"/>
      </patternFill>
    </fill>
    <fill>
      <patternFill patternType="solid">
        <fgColor theme="5" tint="0.8"/>
        <bgColor indexed="64"/>
      </patternFill>
    </fill>
    <fill>
      <patternFill patternType="solid">
        <fgColor theme="7" tint="0.8"/>
        <bgColor indexed="64"/>
      </patternFill>
    </fill>
    <fill>
      <patternFill patternType="solid">
        <fgColor theme="7" tint="0.4"/>
        <bgColor indexed="64"/>
      </patternFill>
    </fill>
  </fills>
  <borders count="2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theme="7"/>
      </left>
      <right style="medium">
        <color theme="7"/>
      </right>
      <top style="medium">
        <color theme="7"/>
      </top>
      <bottom style="medium">
        <color theme="7"/>
      </bottom>
      <diagonal/>
    </border>
    <border>
      <left style="hair">
        <color auto="1"/>
      </left>
      <right style="hair">
        <color auto="1"/>
      </right>
      <top style="hair">
        <color auto="1"/>
      </top>
      <bottom style="hair">
        <color auto="1"/>
      </bottom>
      <diagonal/>
    </border>
    <border>
      <left style="thin">
        <color theme="7"/>
      </left>
      <right style="thin">
        <color theme="7"/>
      </right>
      <top style="thin">
        <color theme="7"/>
      </top>
      <bottom style="thin">
        <color theme="7"/>
      </bottom>
      <diagonal/>
    </border>
    <border>
      <left style="thin">
        <color theme="8"/>
      </left>
      <right style="thin">
        <color theme="8"/>
      </right>
      <top style="thin">
        <color theme="8"/>
      </top>
      <bottom style="thin">
        <color theme="8"/>
      </bottom>
      <diagonal/>
    </border>
    <border>
      <left style="thin">
        <color theme="9"/>
      </left>
      <right style="thin">
        <color theme="9"/>
      </right>
      <top style="thin">
        <color theme="9"/>
      </top>
      <bottom style="thin">
        <color theme="9"/>
      </bottom>
      <diagonal/>
    </border>
    <border>
      <left style="medium">
        <color theme="8"/>
      </left>
      <right style="medium">
        <color theme="8"/>
      </right>
      <top style="medium">
        <color theme="8"/>
      </top>
      <bottom style="medium">
        <color theme="8"/>
      </bottom>
      <diagonal/>
    </border>
    <border>
      <left style="hair">
        <color auto="1"/>
      </left>
      <right/>
      <top/>
      <bottom/>
      <diagonal/>
    </border>
    <border>
      <left style="medium">
        <color theme="9"/>
      </left>
      <right style="medium">
        <color theme="9"/>
      </right>
      <top style="medium">
        <color theme="9"/>
      </top>
      <bottom style="medium">
        <color theme="9"/>
      </bottom>
      <diagonal/>
    </border>
    <border>
      <left style="medium">
        <color theme="5"/>
      </left>
      <right/>
      <top style="medium">
        <color theme="5"/>
      </top>
      <bottom style="medium">
        <color theme="5"/>
      </bottom>
      <diagonal/>
    </border>
    <border>
      <left/>
      <right style="medium">
        <color theme="5"/>
      </right>
      <top style="medium">
        <color theme="5"/>
      </top>
      <bottom style="medium">
        <color theme="5"/>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auto="1"/>
      </top>
      <bottom style="thin">
        <color auto="1"/>
      </bottom>
      <diagonal/>
    </border>
    <border>
      <left/>
      <right/>
      <top style="thin">
        <color indexed="64"/>
      </top>
      <bottom style="medium">
        <color indexed="64"/>
      </bottom>
      <diagonal/>
    </border>
    <border>
      <left/>
      <right style="thin">
        <color auto="1"/>
      </right>
      <top style="thin">
        <color auto="1"/>
      </top>
      <bottom style="thin">
        <color auto="1"/>
      </bottom>
      <diagonal/>
    </border>
    <border>
      <left/>
      <right style="thin">
        <color auto="1"/>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 fillId="0" borderId="0">
      <alignment vertical="center"/>
    </xf>
    <xf numFmtId="9" fontId="11" fillId="0" borderId="0" applyFont="0" applyFill="0" applyBorder="0" applyAlignment="0" applyProtection="0">
      <alignment vertical="center"/>
    </xf>
    <xf numFmtId="38" fontId="11" fillId="0" borderId="0" applyFont="0" applyFill="0" applyBorder="0" applyAlignment="0" applyProtection="0">
      <alignment vertical="center"/>
    </xf>
  </cellStyleXfs>
  <cellXfs count="112">
    <xf numFmtId="0" fontId="0" fillId="0" borderId="0" xfId="0"/>
    <xf numFmtId="0" fontId="0" fillId="0" borderId="0" xfId="0" applyFont="1" applyAlignment="1">
      <alignment vertical="center"/>
    </xf>
    <xf numFmtId="0" fontId="3" fillId="0" borderId="0" xfId="0" applyFont="1" applyAlignment="1">
      <alignment vertical="center"/>
    </xf>
    <xf numFmtId="0" fontId="0" fillId="0" borderId="0" xfId="0" applyFont="1" applyAlignment="1">
      <alignment horizontal="center" vertical="center"/>
    </xf>
    <xf numFmtId="0" fontId="4" fillId="0" borderId="0" xfId="0" applyFont="1" applyAlignment="1">
      <alignment vertical="center" shrinkToFit="1"/>
    </xf>
    <xf numFmtId="176" fontId="0" fillId="0" borderId="0" xfId="0" applyNumberFormat="1" applyFont="1" applyAlignment="1">
      <alignment vertical="center"/>
    </xf>
    <xf numFmtId="0" fontId="5" fillId="2" borderId="0" xfId="0" applyFont="1" applyFill="1" applyAlignment="1">
      <alignment horizontal="lef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0" fillId="0" borderId="1" xfId="0" applyFont="1" applyBorder="1" applyAlignment="1">
      <alignment horizontal="center" vertical="center" shrinkToFit="1"/>
    </xf>
    <xf numFmtId="0" fontId="0" fillId="0" borderId="2" xfId="0" applyFont="1" applyBorder="1" applyAlignment="1">
      <alignment horizontal="center" vertical="center" shrinkToFit="1"/>
    </xf>
    <xf numFmtId="0" fontId="0" fillId="0" borderId="3" xfId="0" applyFont="1" applyBorder="1" applyAlignment="1">
      <alignment horizontal="center" vertical="center"/>
    </xf>
    <xf numFmtId="0" fontId="9" fillId="0" borderId="0" xfId="0" applyFont="1" applyAlignment="1">
      <alignment vertical="center"/>
    </xf>
    <xf numFmtId="0" fontId="0" fillId="3" borderId="0" xfId="0" applyFont="1" applyFill="1" applyAlignment="1">
      <alignment horizontal="center" vertical="center"/>
    </xf>
    <xf numFmtId="0" fontId="0" fillId="0" borderId="0" xfId="0" applyFont="1" applyAlignment="1">
      <alignment vertical="center" shrinkToFit="1"/>
    </xf>
    <xf numFmtId="0" fontId="0" fillId="4" borderId="0" xfId="0" applyFont="1" applyFill="1" applyAlignment="1">
      <alignment horizontal="center" vertical="center"/>
    </xf>
    <xf numFmtId="0" fontId="0" fillId="5" borderId="0" xfId="0" applyFont="1" applyFill="1" applyAlignment="1">
      <alignment horizontal="center" vertical="center"/>
    </xf>
    <xf numFmtId="177" fontId="0" fillId="0" borderId="4" xfId="0" applyNumberFormat="1" applyFont="1" applyFill="1" applyBorder="1" applyAlignment="1">
      <alignment horizontal="right" vertical="center"/>
    </xf>
    <xf numFmtId="0" fontId="9" fillId="0" borderId="0" xfId="0" applyFont="1" applyFill="1" applyAlignment="1">
      <alignment horizontal="center" vertical="center" shrinkToFit="1"/>
    </xf>
    <xf numFmtId="176" fontId="10" fillId="0" borderId="0" xfId="0" applyNumberFormat="1" applyFont="1" applyFill="1" applyAlignment="1">
      <alignment horizontal="center" vertical="center"/>
    </xf>
    <xf numFmtId="0" fontId="0" fillId="0" borderId="5" xfId="0" applyFont="1" applyBorder="1" applyAlignment="1">
      <alignment horizontal="center" vertical="center"/>
    </xf>
    <xf numFmtId="0" fontId="0" fillId="6" borderId="3" xfId="0" applyFont="1" applyFill="1" applyBorder="1" applyAlignment="1" applyProtection="1">
      <alignment vertical="center" shrinkToFit="1"/>
      <protection locked="0"/>
    </xf>
    <xf numFmtId="0" fontId="0" fillId="0" borderId="0" xfId="0" applyFont="1" applyAlignment="1">
      <alignment horizontal="center" vertical="center" shrinkToFit="1"/>
    </xf>
    <xf numFmtId="178" fontId="0" fillId="0" borderId="6" xfId="0" applyNumberFormat="1" applyFont="1" applyBorder="1" applyAlignment="1">
      <alignment vertical="center" shrinkToFit="1"/>
    </xf>
    <xf numFmtId="179" fontId="0" fillId="0" borderId="6" xfId="0" applyNumberFormat="1" applyFont="1" applyBorder="1" applyAlignment="1">
      <alignment vertical="center"/>
    </xf>
    <xf numFmtId="179" fontId="0" fillId="0" borderId="0" xfId="0" applyNumberFormat="1" applyFont="1" applyBorder="1" applyAlignment="1">
      <alignment vertical="center"/>
    </xf>
    <xf numFmtId="178" fontId="0" fillId="0" borderId="7" xfId="0" applyNumberFormat="1" applyFont="1" applyBorder="1" applyAlignment="1">
      <alignment vertical="center" shrinkToFit="1"/>
    </xf>
    <xf numFmtId="179" fontId="0" fillId="0" borderId="7" xfId="0" applyNumberFormat="1" applyFont="1" applyBorder="1" applyAlignment="1">
      <alignment vertical="center"/>
    </xf>
    <xf numFmtId="178" fontId="0" fillId="0" borderId="8" xfId="0" applyNumberFormat="1" applyFont="1" applyBorder="1" applyAlignment="1">
      <alignment horizontal="right" vertical="center" shrinkToFit="1"/>
    </xf>
    <xf numFmtId="180" fontId="0" fillId="0" borderId="8" xfId="0" applyNumberFormat="1" applyFont="1" applyBorder="1" applyAlignment="1">
      <alignment vertical="center"/>
    </xf>
    <xf numFmtId="176" fontId="10" fillId="0" borderId="0" xfId="0" applyNumberFormat="1" applyFont="1" applyFill="1" applyAlignment="1">
      <alignment vertical="center"/>
    </xf>
    <xf numFmtId="181" fontId="0" fillId="0" borderId="5" xfId="2" applyNumberFormat="1" applyFont="1" applyBorder="1" applyAlignment="1">
      <alignment horizontal="center" vertical="center"/>
    </xf>
    <xf numFmtId="0" fontId="0" fillId="0" borderId="1" xfId="0" applyFont="1" applyBorder="1" applyAlignment="1">
      <alignment horizontal="center" vertical="center" wrapText="1" shrinkToFit="1"/>
    </xf>
    <xf numFmtId="0" fontId="10" fillId="0" borderId="2" xfId="0" applyFont="1" applyBorder="1" applyAlignment="1">
      <alignment horizontal="center" vertical="center" wrapText="1" shrinkToFit="1"/>
    </xf>
    <xf numFmtId="177" fontId="0" fillId="6" borderId="3" xfId="0" applyNumberFormat="1" applyFont="1" applyFill="1" applyBorder="1" applyAlignment="1" applyProtection="1">
      <alignment vertical="center" shrinkToFit="1"/>
      <protection locked="0"/>
    </xf>
    <xf numFmtId="177" fontId="0" fillId="0" borderId="9" xfId="0" applyNumberFormat="1" applyFont="1" applyFill="1" applyBorder="1" applyAlignment="1">
      <alignment horizontal="right" vertical="center"/>
    </xf>
    <xf numFmtId="176" fontId="0" fillId="0" borderId="5" xfId="0" applyNumberFormat="1" applyFont="1" applyBorder="1" applyAlignment="1">
      <alignment horizontal="center" vertical="center"/>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178" fontId="0" fillId="0" borderId="3" xfId="0" applyNumberFormat="1" applyFont="1" applyBorder="1" applyAlignment="1">
      <alignment vertical="center" shrinkToFit="1"/>
    </xf>
    <xf numFmtId="181" fontId="0" fillId="0" borderId="6" xfId="0" applyNumberFormat="1" applyFont="1" applyBorder="1" applyAlignment="1">
      <alignment vertical="center"/>
    </xf>
    <xf numFmtId="181" fontId="0" fillId="0" borderId="0" xfId="0" applyNumberFormat="1" applyFont="1" applyAlignment="1">
      <alignment vertical="center"/>
    </xf>
    <xf numFmtId="176" fontId="0" fillId="0" borderId="6" xfId="0" applyNumberFormat="1" applyFont="1" applyBorder="1" applyAlignment="1">
      <alignment vertical="center"/>
    </xf>
    <xf numFmtId="176" fontId="4" fillId="0" borderId="0" xfId="0" applyNumberFormat="1" applyFont="1" applyAlignment="1">
      <alignment horizontal="center" vertical="center" shrinkToFit="1"/>
    </xf>
    <xf numFmtId="181" fontId="0" fillId="0" borderId="7" xfId="0" applyNumberFormat="1" applyFont="1" applyBorder="1" applyAlignment="1">
      <alignment vertical="center"/>
    </xf>
    <xf numFmtId="176" fontId="0" fillId="0" borderId="7" xfId="0" applyNumberFormat="1" applyFont="1" applyBorder="1" applyAlignment="1">
      <alignment vertical="center"/>
    </xf>
    <xf numFmtId="176" fontId="0" fillId="0" borderId="0" xfId="0" applyNumberFormat="1" applyFont="1" applyBorder="1" applyAlignment="1">
      <alignment vertical="center"/>
    </xf>
    <xf numFmtId="181" fontId="0" fillId="0" borderId="8" xfId="0" applyNumberFormat="1" applyFont="1" applyBorder="1" applyAlignment="1">
      <alignment vertical="center"/>
    </xf>
    <xf numFmtId="176" fontId="0" fillId="0" borderId="8" xfId="0" applyNumberFormat="1" applyFont="1" applyBorder="1" applyAlignment="1">
      <alignment vertical="center"/>
    </xf>
    <xf numFmtId="0" fontId="10" fillId="0" borderId="10" xfId="0" applyFont="1" applyBorder="1" applyAlignment="1">
      <alignment vertical="center"/>
    </xf>
    <xf numFmtId="0" fontId="10" fillId="0" borderId="0" xfId="0" applyFont="1" applyBorder="1" applyAlignment="1">
      <alignment horizontal="center" vertical="center" wrapText="1" shrinkToFit="1"/>
    </xf>
    <xf numFmtId="177" fontId="0" fillId="0" borderId="0" xfId="0" applyNumberFormat="1" applyFont="1" applyFill="1" applyBorder="1" applyAlignment="1" applyProtection="1">
      <alignment vertical="center" shrinkToFit="1"/>
      <protection locked="0"/>
    </xf>
    <xf numFmtId="177" fontId="0" fillId="0" borderId="11" xfId="0" applyNumberFormat="1" applyFont="1" applyFill="1" applyBorder="1" applyAlignment="1">
      <alignment horizontal="right" vertical="center"/>
    </xf>
    <xf numFmtId="177" fontId="0" fillId="0" borderId="6" xfId="3" applyNumberFormat="1" applyFont="1" applyBorder="1" applyAlignment="1">
      <alignment vertical="center" shrinkToFit="1"/>
    </xf>
    <xf numFmtId="177" fontId="0" fillId="0" borderId="0" xfId="3" applyNumberFormat="1" applyFont="1" applyAlignment="1">
      <alignment horizontal="left" vertical="center" indent="3" shrinkToFit="1"/>
    </xf>
    <xf numFmtId="177" fontId="0" fillId="0" borderId="0" xfId="3" applyNumberFormat="1" applyFont="1" applyBorder="1" applyAlignment="1">
      <alignment vertical="center" shrinkToFit="1"/>
    </xf>
    <xf numFmtId="177" fontId="0" fillId="0" borderId="4" xfId="3" applyNumberFormat="1" applyFont="1" applyBorder="1" applyAlignment="1">
      <alignment horizontal="right" vertical="center" shrinkToFit="1"/>
    </xf>
    <xf numFmtId="182" fontId="0" fillId="0" borderId="0" xfId="0" applyNumberFormat="1" applyFont="1" applyAlignment="1">
      <alignment vertical="center"/>
    </xf>
    <xf numFmtId="177" fontId="0" fillId="0" borderId="7" xfId="3" applyNumberFormat="1" applyFont="1" applyBorder="1" applyAlignment="1">
      <alignment vertical="center" shrinkToFit="1"/>
    </xf>
    <xf numFmtId="177" fontId="0" fillId="0" borderId="9" xfId="3" applyNumberFormat="1" applyFont="1" applyBorder="1" applyAlignment="1">
      <alignment horizontal="right" vertical="center" shrinkToFit="1"/>
    </xf>
    <xf numFmtId="177" fontId="0" fillId="0" borderId="8" xfId="3" applyNumberFormat="1" applyFont="1" applyBorder="1" applyAlignment="1">
      <alignment horizontal="right" vertical="center" shrinkToFit="1"/>
    </xf>
    <xf numFmtId="177" fontId="0" fillId="0" borderId="8" xfId="3" applyNumberFormat="1" applyFont="1" applyBorder="1" applyAlignment="1">
      <alignment vertical="center" shrinkToFit="1"/>
    </xf>
    <xf numFmtId="177" fontId="0" fillId="0" borderId="11" xfId="3" applyNumberFormat="1" applyFont="1" applyBorder="1" applyAlignment="1">
      <alignment horizontal="right" vertical="center" shrinkToFit="1"/>
    </xf>
    <xf numFmtId="0" fontId="9" fillId="0" borderId="0" xfId="0" applyFont="1" applyFill="1" applyBorder="1" applyAlignment="1">
      <alignment vertical="center" wrapText="1"/>
    </xf>
    <xf numFmtId="178" fontId="0" fillId="0" borderId="0" xfId="0" applyNumberFormat="1" applyFont="1" applyAlignment="1">
      <alignment vertical="center" shrinkToFit="1"/>
    </xf>
    <xf numFmtId="176" fontId="4" fillId="0" borderId="0" xfId="0" applyNumberFormat="1" applyFont="1" applyAlignment="1">
      <alignment vertical="center" shrinkToFit="1"/>
    </xf>
    <xf numFmtId="0" fontId="4" fillId="0" borderId="0" xfId="0" applyFont="1" applyAlignment="1">
      <alignment vertical="center"/>
    </xf>
    <xf numFmtId="0" fontId="10" fillId="0" borderId="0" xfId="0" applyFont="1" applyFill="1" applyAlignment="1">
      <alignment vertical="top" wrapText="1"/>
    </xf>
    <xf numFmtId="0" fontId="7" fillId="2" borderId="0" xfId="0" applyFont="1" applyFill="1" applyAlignment="1">
      <alignment horizontal="center" vertical="center"/>
    </xf>
    <xf numFmtId="177" fontId="12" fillId="0" borderId="12" xfId="0" applyNumberFormat="1" applyFont="1" applyFill="1" applyBorder="1" applyAlignment="1">
      <alignment horizontal="center" vertical="center"/>
    </xf>
    <xf numFmtId="0" fontId="13" fillId="0" borderId="0" xfId="0" applyFont="1" applyFill="1" applyBorder="1" applyAlignment="1">
      <alignment horizontal="left" vertical="center" wrapText="1"/>
    </xf>
    <xf numFmtId="0" fontId="13" fillId="2" borderId="0" xfId="0" applyFont="1" applyFill="1" applyAlignment="1">
      <alignment horizontal="center" vertical="center"/>
    </xf>
    <xf numFmtId="178" fontId="8" fillId="0" borderId="12" xfId="0" applyNumberFormat="1" applyFont="1" applyBorder="1" applyAlignment="1">
      <alignment horizontal="center" vertical="center"/>
    </xf>
    <xf numFmtId="0" fontId="0" fillId="0" borderId="3" xfId="0" applyFont="1" applyBorder="1" applyAlignment="1">
      <alignment vertical="center" shrinkToFit="1"/>
    </xf>
    <xf numFmtId="38" fontId="0" fillId="0" borderId="0" xfId="3" applyFont="1" applyAlignment="1">
      <alignment vertical="center" shrinkToFit="1"/>
    </xf>
    <xf numFmtId="0" fontId="7" fillId="0" borderId="0" xfId="0" applyFont="1" applyFill="1" applyAlignment="1">
      <alignment horizontal="center" vertical="center"/>
    </xf>
    <xf numFmtId="177" fontId="0" fillId="0" borderId="0" xfId="0" applyNumberFormat="1" applyFont="1" applyFill="1" applyBorder="1" applyAlignment="1">
      <alignment vertical="center"/>
    </xf>
    <xf numFmtId="0" fontId="7" fillId="0" borderId="0" xfId="0" applyFont="1" applyFill="1" applyAlignment="1">
      <alignment horizontal="center" vertical="center" shrinkToFit="1"/>
    </xf>
    <xf numFmtId="177" fontId="12" fillId="0" borderId="13" xfId="0" applyNumberFormat="1" applyFont="1" applyFill="1" applyBorder="1" applyAlignment="1">
      <alignment horizontal="center" vertical="center"/>
    </xf>
    <xf numFmtId="178" fontId="8" fillId="0" borderId="13" xfId="0" applyNumberFormat="1" applyFont="1" applyBorder="1" applyAlignment="1">
      <alignment horizontal="center" vertical="center"/>
    </xf>
    <xf numFmtId="38" fontId="0" fillId="0" borderId="0" xfId="3" applyFont="1" applyAlignment="1">
      <alignment horizontal="center" vertical="center" shrinkToFit="1"/>
    </xf>
    <xf numFmtId="38" fontId="4" fillId="0" borderId="0" xfId="3" applyFont="1" applyAlignment="1">
      <alignment horizontal="center" vertical="center" shrinkToFit="1"/>
    </xf>
    <xf numFmtId="38" fontId="4" fillId="0" borderId="0" xfId="3" applyFont="1" applyAlignment="1">
      <alignment vertical="center" shrinkToFit="1"/>
    </xf>
    <xf numFmtId="0" fontId="0" fillId="7" borderId="0" xfId="0" applyFont="1" applyFill="1" applyAlignment="1">
      <alignment vertical="center"/>
    </xf>
    <xf numFmtId="0" fontId="10" fillId="0" borderId="0" xfId="0" applyFont="1" applyFill="1" applyAlignment="1">
      <alignment horizontal="left" vertical="top" wrapText="1"/>
    </xf>
    <xf numFmtId="38" fontId="0" fillId="0" borderId="0" xfId="3" applyFont="1" applyAlignment="1">
      <alignment vertical="center"/>
    </xf>
    <xf numFmtId="0" fontId="14" fillId="0" borderId="0" xfId="0" applyFont="1" applyAlignment="1">
      <alignment vertical="center"/>
    </xf>
    <xf numFmtId="0" fontId="0" fillId="0" borderId="0" xfId="0" applyAlignment="1">
      <alignment vertical="center" wrapText="1" shrinkToFit="1"/>
    </xf>
    <xf numFmtId="0" fontId="15" fillId="0" borderId="0" xfId="0" applyFont="1" applyAlignment="1">
      <alignment horizontal="left" vertical="center"/>
    </xf>
    <xf numFmtId="0" fontId="0" fillId="8" borderId="14" xfId="0" applyFill="1" applyBorder="1" applyAlignment="1">
      <alignment horizontal="center" vertical="center"/>
    </xf>
    <xf numFmtId="0" fontId="16" fillId="0" borderId="15" xfId="0" applyFont="1" applyBorder="1" applyAlignment="1">
      <alignment horizontal="left" vertical="center" shrinkToFit="1"/>
    </xf>
    <xf numFmtId="0" fontId="16" fillId="0" borderId="16" xfId="0" applyFont="1" applyBorder="1" applyAlignment="1">
      <alignment horizontal="left" vertical="center" shrinkToFit="1"/>
    </xf>
    <xf numFmtId="0" fontId="17" fillId="0" borderId="0" xfId="0" applyFont="1" applyBorder="1" applyAlignment="1">
      <alignment horizontal="left" vertical="center" wrapText="1"/>
    </xf>
    <xf numFmtId="0" fontId="0" fillId="0" borderId="0" xfId="0" applyBorder="1" applyAlignment="1">
      <alignment vertical="center"/>
    </xf>
    <xf numFmtId="0" fontId="0" fillId="9" borderId="3" xfId="0" applyFill="1" applyBorder="1" applyAlignment="1">
      <alignment horizontal="center" vertical="center"/>
    </xf>
    <xf numFmtId="180" fontId="0" fillId="9" borderId="3" xfId="0" applyNumberFormat="1" applyFill="1" applyBorder="1" applyAlignment="1">
      <alignment horizontal="center" vertical="center"/>
    </xf>
    <xf numFmtId="0" fontId="0" fillId="8" borderId="17" xfId="0" applyFill="1" applyBorder="1" applyAlignment="1">
      <alignment horizontal="center" vertical="center"/>
    </xf>
    <xf numFmtId="0" fontId="16" fillId="0" borderId="18" xfId="0" applyFont="1" applyBorder="1" applyAlignment="1">
      <alignment horizontal="left" vertical="center" shrinkToFit="1"/>
    </xf>
    <xf numFmtId="0" fontId="16" fillId="0" borderId="19" xfId="0" applyFont="1" applyBorder="1" applyAlignment="1">
      <alignment horizontal="left" vertical="center" shrinkToFit="1"/>
    </xf>
    <xf numFmtId="0" fontId="0" fillId="0" borderId="0" xfId="0" applyBorder="1" applyAlignment="1">
      <alignment horizontal="left" vertical="center" wrapText="1"/>
    </xf>
    <xf numFmtId="0" fontId="0" fillId="8" borderId="3" xfId="0" applyFill="1" applyBorder="1" applyAlignment="1">
      <alignment horizontal="center" vertical="center"/>
    </xf>
    <xf numFmtId="183" fontId="0" fillId="0" borderId="3" xfId="0" applyNumberFormat="1" applyBorder="1" applyAlignment="1">
      <alignment horizontal="right" vertical="center"/>
    </xf>
    <xf numFmtId="184" fontId="0" fillId="0" borderId="3" xfId="0" applyNumberFormat="1" applyBorder="1" applyAlignment="1">
      <alignment horizontal="right" vertical="center"/>
    </xf>
    <xf numFmtId="0" fontId="16" fillId="0" borderId="20" xfId="0" applyFont="1" applyBorder="1" applyAlignment="1">
      <alignment horizontal="left" vertical="center" shrinkToFit="1"/>
    </xf>
    <xf numFmtId="0" fontId="16" fillId="0" borderId="21" xfId="0" applyFont="1" applyBorder="1" applyAlignment="1">
      <alignment horizontal="left" vertical="center" shrinkToFit="1"/>
    </xf>
    <xf numFmtId="0" fontId="0" fillId="0" borderId="0" xfId="0" applyAlignment="1">
      <alignment shrinkToFit="1"/>
    </xf>
    <xf numFmtId="0" fontId="0" fillId="8" borderId="22" xfId="0" applyFill="1" applyBorder="1" applyAlignment="1">
      <alignment horizontal="center" vertical="center" shrinkToFi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wrapText="1"/>
    </xf>
  </cellXfs>
  <cellStyles count="4">
    <cellStyle name="標準" xfId="0" builtinId="0"/>
    <cellStyle name="標準 2" xfId="1"/>
    <cellStyle name="パーセント" xfId="2" builtinId="5"/>
    <cellStyle name="桁区切り" xfId="3" builtinId="6"/>
  </cellStyles>
  <tableStyles count="0" defaultTableStyle="TableStyleMedium2" defaultPivotStyle="PivotStyleLight16"/>
  <colors>
    <mruColors>
      <color rgb="FFFFFF6D"/>
      <color rgb="FF9B9B9B"/>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editAs="absolute">
    <xdr:from xmlns:xdr="http://schemas.openxmlformats.org/drawingml/2006/spreadsheetDrawing">
      <xdr:col>5</xdr:col>
      <xdr:colOff>314960</xdr:colOff>
      <xdr:row>6</xdr:row>
      <xdr:rowOff>255905</xdr:rowOff>
    </xdr:from>
    <xdr:to xmlns:xdr="http://schemas.openxmlformats.org/drawingml/2006/spreadsheetDrawing">
      <xdr:col>9</xdr:col>
      <xdr:colOff>742950</xdr:colOff>
      <xdr:row>20</xdr:row>
      <xdr:rowOff>107950</xdr:rowOff>
    </xdr:to>
    <xdr:sp macro="" textlink="" fLocksText="0">
      <xdr:nvSpPr>
        <xdr:cNvPr id="5" name="線吹き出し 2 (枠付き) 4"/>
        <xdr:cNvSpPr/>
      </xdr:nvSpPr>
      <xdr:spPr>
        <a:xfrm>
          <a:off x="3972560" y="1532255"/>
          <a:ext cx="3856990" cy="2871470"/>
        </a:xfrm>
        <a:prstGeom prst="borderCallout2">
          <a:avLst>
            <a:gd name="adj1" fmla="val -333"/>
            <a:gd name="adj2" fmla="val 1192"/>
            <a:gd name="adj3" fmla="val -2446"/>
            <a:gd name="adj4" fmla="val -5011"/>
            <a:gd name="adj5" fmla="val 16149"/>
            <a:gd name="adj6" fmla="val -35204"/>
          </a:avLst>
        </a:prstGeom>
        <a:solidFill>
          <a:schemeClr val="bg1"/>
        </a:solidFill>
        <a:ln cap="rn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1080"/>
            </a:lnSpc>
          </a:pPr>
          <a:r>
            <a:rPr kumimoji="1" lang="en-US" altLang="ja-JP" sz="1000" b="1">
              <a:solidFill>
                <a:srgbClr val="FF0000"/>
              </a:solidFill>
              <a:effectLst/>
              <a:latin typeface="+mn-ea"/>
              <a:ea typeface="+mn-ea"/>
              <a:cs typeface="+mn-cs"/>
            </a:rPr>
            <a:t>【</a:t>
          </a:r>
          <a:r>
            <a:rPr kumimoji="1" lang="ja-JP" altLang="en-US" sz="1000" b="1">
              <a:solidFill>
                <a:srgbClr val="FF0000"/>
              </a:solidFill>
              <a:effectLst/>
              <a:latin typeface="+mn-ea"/>
              <a:ea typeface="+mn-ea"/>
              <a:cs typeface="+mn-cs"/>
            </a:rPr>
            <a:t>入力の際の留意点</a:t>
          </a:r>
          <a:r>
            <a:rPr kumimoji="1" lang="en-US" altLang="ja-JP" sz="1000" b="1">
              <a:solidFill>
                <a:srgbClr val="FF0000"/>
              </a:solidFill>
              <a:effectLst/>
              <a:latin typeface="+mn-ea"/>
              <a:ea typeface="+mn-ea"/>
              <a:cs typeface="+mn-cs"/>
            </a:rPr>
            <a:t>】</a:t>
          </a:r>
        </a:p>
        <a:p>
          <a:pPr>
            <a:lnSpc>
              <a:spcPts val="1080"/>
            </a:lnSpc>
          </a:pPr>
          <a:r>
            <a:rPr kumimoji="1" lang="ja-JP" altLang="ja-JP" sz="800" b="0">
              <a:solidFill>
                <a:sysClr val="windowText" lastClr="000000"/>
              </a:solidFill>
              <a:effectLst/>
              <a:latin typeface="+mn-ea"/>
              <a:ea typeface="+mn-ea"/>
              <a:cs typeface="+mn-cs"/>
            </a:rPr>
            <a:t>収入金額ではなく、所得金額を入力してください。</a:t>
          </a:r>
          <a:endParaRPr kumimoji="1" lang="en-US" altLang="ja-JP" sz="800" b="0">
            <a:solidFill>
              <a:sysClr val="windowText" lastClr="000000"/>
            </a:solidFill>
            <a:effectLst/>
            <a:latin typeface="+mn-ea"/>
            <a:ea typeface="+mn-ea"/>
            <a:cs typeface="+mn-cs"/>
          </a:endParaRPr>
        </a:p>
        <a:p>
          <a:pPr>
            <a:lnSpc>
              <a:spcPts val="1080"/>
            </a:lnSpc>
          </a:pPr>
          <a:endParaRPr lang="ja-JP" altLang="ja-JP" sz="800" b="0">
            <a:solidFill>
              <a:sysClr val="windowText" lastClr="000000"/>
            </a:solidFill>
            <a:effectLst/>
            <a:latin typeface="+mn-ea"/>
            <a:ea typeface="+mn-ea"/>
          </a:endParaRPr>
        </a:p>
        <a:p>
          <a:pPr>
            <a:lnSpc>
              <a:spcPts val="1080"/>
            </a:lnSpc>
          </a:pPr>
          <a:r>
            <a:rPr kumimoji="1" lang="ja-JP" altLang="ja-JP" sz="800" b="1">
              <a:solidFill>
                <a:sysClr val="windowText" lastClr="000000"/>
              </a:solidFill>
              <a:effectLst/>
              <a:latin typeface="+mn-ea"/>
              <a:ea typeface="+mn-ea"/>
              <a:cs typeface="+mn-cs"/>
            </a:rPr>
            <a:t>①給与収入のみの方は、給与収入から給与所得控除額を引いた金額を入力</a:t>
          </a:r>
          <a:endParaRPr lang="ja-JP" altLang="ja-JP" sz="800" b="1">
            <a:solidFill>
              <a:sysClr val="windowText" lastClr="000000"/>
            </a:solidFill>
            <a:effectLst/>
            <a:latin typeface="+mn-ea"/>
            <a:ea typeface="+mn-ea"/>
          </a:endParaRPr>
        </a:p>
        <a:p>
          <a:pPr>
            <a:lnSpc>
              <a:spcPts val="1080"/>
            </a:lnSpc>
          </a:pPr>
          <a:r>
            <a:rPr kumimoji="1" lang="ja-JP" altLang="ja-JP" sz="800" b="0">
              <a:solidFill>
                <a:sysClr val="windowText" lastClr="000000"/>
              </a:solidFill>
              <a:effectLst/>
              <a:latin typeface="+mn-ea"/>
              <a:ea typeface="+mn-ea"/>
              <a:cs typeface="+mn-cs"/>
            </a:rPr>
            <a:t>　</a:t>
          </a:r>
          <a:r>
            <a:rPr kumimoji="1" lang="en-US" altLang="ja-JP" sz="800" b="0">
              <a:solidFill>
                <a:sysClr val="windowText" lastClr="000000"/>
              </a:solidFill>
              <a:effectLst/>
              <a:latin typeface="+mn-ea"/>
              <a:ea typeface="+mn-ea"/>
              <a:cs typeface="+mn-cs"/>
            </a:rPr>
            <a:t>※</a:t>
          </a:r>
          <a:r>
            <a:rPr kumimoji="1" lang="ja-JP" altLang="ja-JP" sz="800" b="0">
              <a:solidFill>
                <a:sysClr val="windowText" lastClr="000000"/>
              </a:solidFill>
              <a:effectLst/>
              <a:latin typeface="+mn-ea"/>
              <a:ea typeface="+mn-ea"/>
              <a:cs typeface="+mn-cs"/>
            </a:rPr>
            <a:t>源泉徴収票の「給与所得控除後の金額」を入力</a:t>
          </a:r>
          <a:endParaRPr kumimoji="1" lang="en-US" altLang="ja-JP" sz="800" b="0">
            <a:solidFill>
              <a:sysClr val="windowText" lastClr="000000"/>
            </a:solidFill>
            <a:effectLst/>
            <a:latin typeface="+mn-ea"/>
            <a:ea typeface="+mn-ea"/>
            <a:cs typeface="+mn-cs"/>
          </a:endParaRPr>
        </a:p>
        <a:p>
          <a:pPr>
            <a:lnSpc>
              <a:spcPts val="1080"/>
            </a:lnSpc>
          </a:pPr>
          <a:endParaRPr lang="ja-JP" altLang="ja-JP" sz="800" b="0">
            <a:solidFill>
              <a:sysClr val="windowText" lastClr="000000"/>
            </a:solidFill>
            <a:effectLst/>
            <a:latin typeface="+mn-ea"/>
            <a:ea typeface="+mn-ea"/>
          </a:endParaRPr>
        </a:p>
        <a:p>
          <a:pPr>
            <a:lnSpc>
              <a:spcPts val="1080"/>
            </a:lnSpc>
          </a:pPr>
          <a:r>
            <a:rPr kumimoji="1" lang="ja-JP" altLang="ja-JP" sz="800" b="1">
              <a:solidFill>
                <a:sysClr val="windowText" lastClr="000000"/>
              </a:solidFill>
              <a:effectLst/>
              <a:latin typeface="+mn-ea"/>
              <a:ea typeface="+mn-ea"/>
              <a:cs typeface="+mn-cs"/>
            </a:rPr>
            <a:t>②年金収入のみの方は、年金収入から公的年金等控除額を引いた金額を入力</a:t>
          </a:r>
          <a:endParaRPr lang="ja-JP" altLang="ja-JP" sz="800" b="1">
            <a:solidFill>
              <a:sysClr val="windowText" lastClr="000000"/>
            </a:solidFill>
            <a:effectLst/>
            <a:latin typeface="+mn-ea"/>
            <a:ea typeface="+mn-ea"/>
          </a:endParaRPr>
        </a:p>
        <a:p>
          <a:pPr>
            <a:lnSpc>
              <a:spcPts val="1080"/>
            </a:lnSpc>
          </a:pPr>
          <a:r>
            <a:rPr kumimoji="1" lang="ja-JP" altLang="ja-JP" sz="800" b="0">
              <a:solidFill>
                <a:sysClr val="windowText" lastClr="000000"/>
              </a:solidFill>
              <a:effectLst/>
              <a:latin typeface="+mn-ea"/>
              <a:ea typeface="+mn-ea"/>
              <a:cs typeface="+mn-cs"/>
            </a:rPr>
            <a:t>　</a:t>
          </a:r>
          <a:endParaRPr kumimoji="1" lang="en-US" altLang="ja-JP" sz="800" b="0">
            <a:solidFill>
              <a:sysClr val="windowText" lastClr="000000"/>
            </a:solidFill>
            <a:effectLst/>
            <a:latin typeface="+mn-ea"/>
            <a:ea typeface="+mn-ea"/>
            <a:cs typeface="+mn-cs"/>
          </a:endParaRPr>
        </a:p>
        <a:p>
          <a:pPr>
            <a:lnSpc>
              <a:spcPts val="1080"/>
            </a:lnSpc>
          </a:pPr>
          <a:r>
            <a:rPr kumimoji="1" lang="ja-JP" altLang="ja-JP" sz="800" b="1">
              <a:solidFill>
                <a:sysClr val="windowText" lastClr="000000"/>
              </a:solidFill>
              <a:effectLst/>
              <a:latin typeface="+mn-ea"/>
              <a:ea typeface="+mn-ea"/>
              <a:cs typeface="+mn-cs"/>
            </a:rPr>
            <a:t>③給与収入と年金収入</a:t>
          </a:r>
          <a:r>
            <a:rPr kumimoji="1" lang="ja-JP" altLang="en-US" sz="800" b="1">
              <a:solidFill>
                <a:sysClr val="windowText" lastClr="000000"/>
              </a:solidFill>
              <a:effectLst/>
              <a:latin typeface="+mn-ea"/>
              <a:ea typeface="+mn-ea"/>
              <a:cs typeface="+mn-cs"/>
            </a:rPr>
            <a:t>が</a:t>
          </a:r>
          <a:r>
            <a:rPr kumimoji="1" lang="ja-JP" altLang="ja-JP" sz="800" b="1">
              <a:solidFill>
                <a:sysClr val="windowText" lastClr="000000"/>
              </a:solidFill>
              <a:effectLst/>
              <a:latin typeface="+mn-ea"/>
              <a:ea typeface="+mn-ea"/>
              <a:cs typeface="+mn-cs"/>
            </a:rPr>
            <a:t>ある方は、上記①と②の</a:t>
          </a:r>
          <a:r>
            <a:rPr kumimoji="1" lang="ja-JP" altLang="en-US" sz="800" b="1">
              <a:solidFill>
                <a:sysClr val="windowText" lastClr="000000"/>
              </a:solidFill>
              <a:effectLst/>
              <a:latin typeface="+mn-ea"/>
              <a:ea typeface="+mn-ea"/>
              <a:cs typeface="+mn-cs"/>
            </a:rPr>
            <a:t>合計</a:t>
          </a:r>
          <a:r>
            <a:rPr kumimoji="1" lang="ja-JP" altLang="ja-JP" sz="800" b="1">
              <a:solidFill>
                <a:sysClr val="windowText" lastClr="000000"/>
              </a:solidFill>
              <a:effectLst/>
              <a:latin typeface="+mn-ea"/>
              <a:ea typeface="+mn-ea"/>
              <a:cs typeface="+mn-cs"/>
            </a:rPr>
            <a:t>額を</a:t>
          </a:r>
          <a:r>
            <a:rPr kumimoji="1" lang="ja-JP" altLang="en-US" sz="800" b="1">
              <a:solidFill>
                <a:sysClr val="windowText" lastClr="000000"/>
              </a:solidFill>
              <a:effectLst/>
              <a:latin typeface="+mn-ea"/>
              <a:ea typeface="+mn-ea"/>
              <a:cs typeface="+mn-cs"/>
            </a:rPr>
            <a:t>入</a:t>
          </a:r>
          <a:r>
            <a:rPr kumimoji="1" lang="ja-JP" altLang="ja-JP" sz="800" b="1">
              <a:solidFill>
                <a:sysClr val="windowText" lastClr="000000"/>
              </a:solidFill>
              <a:effectLst/>
              <a:latin typeface="+mn-ea"/>
              <a:ea typeface="+mn-ea"/>
              <a:cs typeface="+mn-cs"/>
            </a:rPr>
            <a:t>力</a:t>
          </a:r>
          <a:endParaRPr kumimoji="1" lang="en-US" altLang="ja-JP" sz="800" b="1">
            <a:solidFill>
              <a:sysClr val="windowText" lastClr="000000"/>
            </a:solidFill>
            <a:effectLst/>
            <a:latin typeface="+mn-ea"/>
            <a:ea typeface="+mn-ea"/>
            <a:cs typeface="+mn-cs"/>
          </a:endParaRPr>
        </a:p>
        <a:p>
          <a:pPr>
            <a:lnSpc>
              <a:spcPts val="1080"/>
            </a:lnSpc>
          </a:pPr>
          <a:r>
            <a:rPr kumimoji="1" lang="ja-JP" altLang="en-US" sz="800" b="0">
              <a:solidFill>
                <a:sysClr val="windowText" lastClr="000000"/>
              </a:solidFill>
              <a:effectLst/>
              <a:latin typeface="+mn-ea"/>
              <a:ea typeface="+mn-ea"/>
              <a:cs typeface="+mn-cs"/>
            </a:rPr>
            <a:t>　</a:t>
          </a:r>
          <a:r>
            <a:rPr kumimoji="1" lang="en-US" altLang="ja-JP" sz="800" b="0">
              <a:solidFill>
                <a:sysClr val="windowText" lastClr="000000"/>
              </a:solidFill>
              <a:effectLst/>
              <a:latin typeface="+mn-ea"/>
              <a:ea typeface="+mn-ea"/>
              <a:cs typeface="+mn-cs"/>
            </a:rPr>
            <a:t>※</a:t>
          </a:r>
          <a:r>
            <a:rPr kumimoji="1" lang="ja-JP" altLang="en-US" sz="800" b="0">
              <a:solidFill>
                <a:sysClr val="windowText" lastClr="000000"/>
              </a:solidFill>
              <a:effectLst/>
              <a:latin typeface="+mn-ea"/>
              <a:ea typeface="+mn-ea"/>
              <a:cs typeface="+mn-cs"/>
            </a:rPr>
            <a:t>合計額が</a:t>
          </a:r>
          <a:r>
            <a:rPr kumimoji="1" lang="en-US" altLang="ja-JP" sz="800" b="0">
              <a:solidFill>
                <a:sysClr val="windowText" lastClr="000000"/>
              </a:solidFill>
              <a:effectLst/>
              <a:latin typeface="+mn-ea"/>
              <a:ea typeface="+mn-ea"/>
              <a:cs typeface="+mn-cs"/>
            </a:rPr>
            <a:t>10</a:t>
          </a:r>
          <a:r>
            <a:rPr kumimoji="1" lang="ja-JP" altLang="en-US" sz="800" b="0">
              <a:solidFill>
                <a:sysClr val="windowText" lastClr="000000"/>
              </a:solidFill>
              <a:effectLst/>
              <a:latin typeface="+mn-ea"/>
              <a:ea typeface="+mn-ea"/>
              <a:cs typeface="+mn-cs"/>
            </a:rPr>
            <a:t>万円以上の場合は、</a:t>
          </a:r>
          <a:r>
            <a:rPr kumimoji="1" lang="en-US" altLang="ja-JP" sz="800" b="0">
              <a:solidFill>
                <a:sysClr val="windowText" lastClr="000000"/>
              </a:solidFill>
              <a:effectLst/>
              <a:latin typeface="+mn-ea"/>
              <a:ea typeface="+mn-ea"/>
              <a:cs typeface="+mn-cs"/>
            </a:rPr>
            <a:t>10</a:t>
          </a:r>
          <a:r>
            <a:rPr kumimoji="1" lang="ja-JP" altLang="en-US" sz="800" b="0">
              <a:solidFill>
                <a:sysClr val="windowText" lastClr="000000"/>
              </a:solidFill>
              <a:effectLst/>
              <a:latin typeface="+mn-ea"/>
              <a:ea typeface="+mn-ea"/>
              <a:cs typeface="+mn-cs"/>
            </a:rPr>
            <a:t>万円差引いた金額を入力</a:t>
          </a:r>
          <a:endParaRPr kumimoji="1" lang="en-US" altLang="ja-JP" sz="800" b="0">
            <a:solidFill>
              <a:sysClr val="windowText" lastClr="000000"/>
            </a:solidFill>
            <a:effectLst/>
            <a:latin typeface="+mn-ea"/>
            <a:ea typeface="+mn-ea"/>
            <a:cs typeface="+mn-cs"/>
          </a:endParaRPr>
        </a:p>
        <a:p>
          <a:pPr>
            <a:lnSpc>
              <a:spcPts val="1080"/>
            </a:lnSpc>
          </a:pPr>
          <a:endParaRPr lang="ja-JP" altLang="ja-JP" sz="800" b="0">
            <a:solidFill>
              <a:sysClr val="windowText" lastClr="000000"/>
            </a:solidFill>
            <a:effectLst/>
            <a:latin typeface="+mn-ea"/>
            <a:ea typeface="+mn-ea"/>
          </a:endParaRPr>
        </a:p>
        <a:p>
          <a:pPr>
            <a:lnSpc>
              <a:spcPts val="1080"/>
            </a:lnSpc>
          </a:pPr>
          <a:r>
            <a:rPr kumimoji="1" lang="ja-JP" altLang="ja-JP" sz="800" b="1">
              <a:solidFill>
                <a:sysClr val="windowText" lastClr="000000"/>
              </a:solidFill>
              <a:effectLst/>
              <a:latin typeface="+mn-ea"/>
              <a:ea typeface="+mn-ea"/>
              <a:cs typeface="+mn-cs"/>
            </a:rPr>
            <a:t>④雑所得や営業所得、譲渡一時所得、譲渡（分離）所得がある方はそのまま入力。</a:t>
          </a:r>
          <a:r>
            <a:rPr kumimoji="1" lang="ja-JP" altLang="ja-JP" sz="800" b="0">
              <a:solidFill>
                <a:sysClr val="windowText" lastClr="000000"/>
              </a:solidFill>
              <a:effectLst/>
              <a:latin typeface="+mn-ea"/>
              <a:ea typeface="+mn-ea"/>
              <a:cs typeface="+mn-cs"/>
            </a:rPr>
            <a:t>上記①②もあれば合算額を入力</a:t>
          </a:r>
          <a:endParaRPr kumimoji="1" lang="en-US" altLang="ja-JP" sz="800" b="0">
            <a:solidFill>
              <a:sysClr val="windowText" lastClr="000000"/>
            </a:solidFill>
            <a:effectLst/>
            <a:latin typeface="+mn-ea"/>
            <a:ea typeface="+mn-ea"/>
            <a:cs typeface="+mn-cs"/>
          </a:endParaRPr>
        </a:p>
        <a:p>
          <a:pPr>
            <a:lnSpc>
              <a:spcPts val="1080"/>
            </a:lnSpc>
          </a:pPr>
          <a:endParaRPr kumimoji="1" lang="en-US" altLang="ja-JP" sz="800" b="0">
            <a:solidFill>
              <a:sysClr val="windowText" lastClr="000000"/>
            </a:solidFill>
            <a:effectLst/>
            <a:latin typeface="+mn-ea"/>
            <a:ea typeface="+mn-ea"/>
            <a:cs typeface="+mn-cs"/>
          </a:endParaRPr>
        </a:p>
        <a:p>
          <a:pPr marL="0" marR="0" lvl="0" indent="0" defTabSz="914400" eaLnBrk="1" fontAlgn="auto" latinLnBrk="0" hangingPunct="1">
            <a:lnSpc>
              <a:spcPts val="1080"/>
            </a:lnSpc>
            <a:spcBef>
              <a:spcPts val="0"/>
            </a:spcBef>
            <a:spcAft>
              <a:spcPts val="0"/>
            </a:spcAft>
            <a:defRPr/>
          </a:pPr>
          <a:r>
            <a:rPr kumimoji="1" lang="en-US" altLang="ja-JP" sz="800" b="0" i="0" u="none" strike="noStrike" kern="0" cap="none" spc="0" normalizeH="0" baseline="0" noProof="0">
              <a:ln>
                <a:noFill/>
              </a:ln>
              <a:solidFill>
                <a:sysClr val="windowText" lastClr="000000"/>
              </a:solidFill>
              <a:effectLst/>
              <a:uLnTx/>
              <a:uFillTx/>
              <a:latin typeface="游ゴシック"/>
              <a:ea typeface="+mn-ea"/>
              <a:cs typeface="+mn-cs"/>
            </a:rPr>
            <a:t>※</a:t>
          </a:r>
          <a:r>
            <a:rPr kumimoji="1" lang="ja-JP" altLang="ja-JP" sz="800" b="0" i="0" u="none" strike="noStrike" kern="0" cap="none" spc="0" normalizeH="0" baseline="0" noProof="0">
              <a:ln>
                <a:noFill/>
              </a:ln>
              <a:solidFill>
                <a:sysClr val="windowText" lastClr="000000"/>
              </a:solidFill>
              <a:effectLst/>
              <a:uLnTx/>
              <a:uFillTx/>
              <a:latin typeface="游ゴシック"/>
              <a:ea typeface="+mn-ea"/>
              <a:cs typeface="+mn-cs"/>
            </a:rPr>
            <a:t>社会保険料・配偶者控除等の各種控除は引きません。</a:t>
          </a:r>
          <a:endParaRPr lang="ja-JP" altLang="ja-JP" sz="800" b="0">
            <a:solidFill>
              <a:sysClr val="windowText" lastClr="000000"/>
            </a:solidFill>
            <a:effectLst/>
            <a:latin typeface="+mn-ea"/>
            <a:ea typeface="+mn-ea"/>
          </a:endParaRPr>
        </a:p>
        <a:p>
          <a:pPr>
            <a:lnSpc>
              <a:spcPts val="1080"/>
            </a:lnSpc>
          </a:pPr>
          <a:r>
            <a:rPr kumimoji="1" lang="en-US" altLang="ja-JP" sz="800" b="0">
              <a:solidFill>
                <a:sysClr val="windowText" lastClr="000000"/>
              </a:solidFill>
              <a:effectLst/>
              <a:latin typeface="+mn-ea"/>
              <a:ea typeface="+mn-ea"/>
              <a:cs typeface="+mn-cs"/>
            </a:rPr>
            <a:t>※</a:t>
          </a:r>
          <a:r>
            <a:rPr kumimoji="1" lang="ja-JP" altLang="ja-JP" sz="800" b="0">
              <a:solidFill>
                <a:sysClr val="windowText" lastClr="000000"/>
              </a:solidFill>
              <a:effectLst/>
              <a:latin typeface="+mn-ea"/>
              <a:ea typeface="+mn-ea"/>
              <a:cs typeface="+mn-cs"/>
            </a:rPr>
            <a:t>確定申告をしている方は、確定申告書</a:t>
          </a:r>
          <a:r>
            <a:rPr kumimoji="1" lang="ja-JP" altLang="en-US" sz="800" b="0">
              <a:solidFill>
                <a:sysClr val="windowText" lastClr="000000"/>
              </a:solidFill>
              <a:effectLst/>
              <a:latin typeface="+mn-ea"/>
              <a:ea typeface="+mn-ea"/>
              <a:cs typeface="+mn-cs"/>
            </a:rPr>
            <a:t>一表に記載されている</a:t>
          </a:r>
          <a:r>
            <a:rPr kumimoji="1" lang="ja-JP" altLang="ja-JP" sz="800" b="0">
              <a:solidFill>
                <a:sysClr val="windowText" lastClr="000000"/>
              </a:solidFill>
              <a:effectLst/>
              <a:latin typeface="+mn-ea"/>
              <a:ea typeface="+mn-ea"/>
              <a:cs typeface="+mn-cs"/>
            </a:rPr>
            <a:t>所得金額</a:t>
          </a:r>
          <a:r>
            <a:rPr kumimoji="1" lang="ja-JP" altLang="en-US" sz="800" b="0">
              <a:solidFill>
                <a:sysClr val="windowText" lastClr="000000"/>
              </a:solidFill>
              <a:effectLst/>
              <a:latin typeface="+mn-ea"/>
              <a:ea typeface="+mn-ea"/>
              <a:cs typeface="+mn-cs"/>
            </a:rPr>
            <a:t>の</a:t>
          </a:r>
          <a:r>
            <a:rPr kumimoji="1" lang="ja-JP" altLang="ja-JP" sz="800" b="0">
              <a:solidFill>
                <a:sysClr val="windowText" lastClr="000000"/>
              </a:solidFill>
              <a:effectLst/>
              <a:latin typeface="+mn-ea"/>
              <a:ea typeface="+mn-ea"/>
              <a:cs typeface="+mn-cs"/>
            </a:rPr>
            <a:t>合計</a:t>
          </a:r>
          <a:r>
            <a:rPr kumimoji="1" lang="ja-JP" altLang="en-US" sz="800" b="0">
              <a:solidFill>
                <a:sysClr val="windowText" lastClr="000000"/>
              </a:solidFill>
              <a:effectLst/>
              <a:latin typeface="+mn-ea"/>
              <a:ea typeface="+mn-ea"/>
              <a:cs typeface="+mn-cs"/>
            </a:rPr>
            <a:t>を</a:t>
          </a:r>
          <a:r>
            <a:rPr kumimoji="1" lang="ja-JP" altLang="ja-JP" sz="800" b="0">
              <a:solidFill>
                <a:sysClr val="windowText" lastClr="000000"/>
              </a:solidFill>
              <a:effectLst/>
              <a:latin typeface="+mn-ea"/>
              <a:ea typeface="+mn-ea"/>
              <a:cs typeface="+mn-cs"/>
            </a:rPr>
            <a:t>入力してください。その他、譲渡（分離）所得があれば、合算してください。</a:t>
          </a:r>
          <a:endParaRPr lang="ja-JP" altLang="ja-JP" sz="800" b="0">
            <a:solidFill>
              <a:sysClr val="windowText" lastClr="000000"/>
            </a:solidFill>
            <a:effectLst/>
            <a:latin typeface="+mn-ea"/>
            <a:ea typeface="+mn-ea"/>
          </a:endParaRPr>
        </a:p>
        <a:p>
          <a:pPr algn="l">
            <a:lnSpc>
              <a:spcPts val="800"/>
            </a:lnSpc>
          </a:pPr>
          <a:endParaRPr kumimoji="1" lang="ja-JP" altLang="en-US" sz="800" b="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txDef>
      <a:spPr>
        <a:xfrm>
          <a:off x="0" y="0"/>
          <a:ext cx="0" cy="0"/>
        </a:xfrm>
        <a:custGeom>
          <a:avLst/>
          <a:gdLst/>
          <a:ahLst/>
          <a:cxnLst/>
          <a:rect l="l" t="t" r="r" b="b"/>
          <a:pathLst/>
        </a:custGeom>
        <a:solidFill>
          <a:schemeClr val="lt1"/>
        </a:solidFill>
        <a:ln w="9525" cmpd="sng">
          <a:noFill/>
        </a:ln>
      </a:spPr>
      <a:bodyPr vertOverflow="clip" horzOverflow="clip" wrap="square" rtlCol="0" anchor="t"/>
      <a:lstStyle>
        <a:defPPr>
          <a:lnSpc>
            <a:spcPts val="800"/>
          </a:lnSpc>
          <a:defRPr kumimoji="1" sz="900"/>
        </a:defPPr>
      </a:lstStyle>
      <a:style>
        <a:lnRef idx="0">
          <a:srgbClr val="000000"/>
        </a:lnRef>
        <a:fillRef idx="0">
          <a:srgbClr val="000000"/>
        </a:fillRef>
        <a:effectRef idx="0">
          <a:srgbClr val="000000"/>
        </a:effectRef>
        <a:fontRef idx="minor">
          <a:schemeClr val="dk1"/>
        </a:fontRef>
      </a:style>
    </a:tx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M70"/>
  <sheetViews>
    <sheetView showGridLines="0" tabSelected="1" view="pageBreakPreview" zoomScale="115" zoomScaleNormal="115" zoomScaleSheetLayoutView="115" workbookViewId="0">
      <selection sqref="A1:J1"/>
    </sheetView>
  </sheetViews>
  <sheetFormatPr defaultRowHeight="14.25" customHeight="1"/>
  <cols>
    <col min="1" max="1" width="3" style="1" customWidth="1"/>
    <col min="2" max="9" width="11.25" style="1" customWidth="1"/>
    <col min="10" max="10" width="10.5" style="1" customWidth="1"/>
    <col min="11" max="11" width="3.125" style="1" customWidth="1"/>
    <col min="12" max="16384" width="9" style="1" customWidth="1"/>
  </cols>
  <sheetData>
    <row r="1" spans="1:11" s="2" customFormat="1" ht="24" customHeight="1">
      <c r="A1" s="6" t="s">
        <v>32</v>
      </c>
      <c r="B1" s="6"/>
      <c r="C1" s="6"/>
      <c r="D1" s="6"/>
      <c r="E1" s="6"/>
      <c r="F1" s="6"/>
      <c r="G1" s="6"/>
      <c r="H1" s="6"/>
      <c r="I1" s="6"/>
      <c r="J1" s="6"/>
    </row>
    <row r="2" spans="1:11" ht="19.5" customHeight="1"/>
    <row r="3" spans="1:11" ht="14.25" customHeight="1">
      <c r="A3" s="7" t="s">
        <v>2</v>
      </c>
    </row>
    <row r="4" spans="1:11" s="1" customFormat="1" ht="14.25" customHeight="1">
      <c r="B4" s="1" t="s">
        <v>8</v>
      </c>
    </row>
    <row r="5" spans="1:11" s="1" customFormat="1" ht="14.25" customHeight="1">
      <c r="B5" s="1" t="s">
        <v>63</v>
      </c>
    </row>
    <row r="6" spans="1:11" s="1" customFormat="1" ht="14.25" customHeight="1">
      <c r="B6" s="1" t="s">
        <v>38</v>
      </c>
    </row>
    <row r="7" spans="1:11" ht="20.25" customHeight="1"/>
    <row r="8" spans="1:11" ht="20.25" customHeight="1">
      <c r="A8" s="8" t="s">
        <v>60</v>
      </c>
    </row>
    <row r="9" spans="1:11" ht="14.25" customHeight="1">
      <c r="B9" s="9" t="s">
        <v>72</v>
      </c>
    </row>
    <row r="10" spans="1:11" ht="12.75" customHeight="1">
      <c r="B10" s="10" t="s">
        <v>1</v>
      </c>
      <c r="C10" s="10" t="s">
        <v>10</v>
      </c>
      <c r="D10" s="33" t="s">
        <v>49</v>
      </c>
      <c r="E10" s="38" t="s">
        <v>65</v>
      </c>
      <c r="F10" s="51"/>
      <c r="G10" s="15"/>
      <c r="H10" s="15" t="s">
        <v>48</v>
      </c>
      <c r="I10" s="74" t="s">
        <v>7</v>
      </c>
      <c r="J10" s="23" t="s">
        <v>47</v>
      </c>
      <c r="K10" s="15"/>
    </row>
    <row r="11" spans="1:11" ht="17.25" customHeight="1">
      <c r="B11" s="11"/>
      <c r="C11" s="11"/>
      <c r="D11" s="34" t="s">
        <v>29</v>
      </c>
      <c r="E11" s="39"/>
      <c r="F11" s="51"/>
      <c r="G11" s="15"/>
      <c r="H11" s="65">
        <f>SUM(E12:E18)</f>
        <v>0</v>
      </c>
      <c r="I11" s="75">
        <f t="shared" ref="I11:I17" si="0">IF(C12=$I$10,E12,0)</f>
        <v>0</v>
      </c>
      <c r="J11" s="81">
        <f>SUM(I11:I17)</f>
        <v>0</v>
      </c>
      <c r="K11" s="75"/>
    </row>
    <row r="12" spans="1:11" ht="16.5" customHeight="1">
      <c r="B12" s="12" t="s">
        <v>5</v>
      </c>
      <c r="C12" s="22" t="s">
        <v>6</v>
      </c>
      <c r="D12" s="35">
        <v>0</v>
      </c>
      <c r="E12" s="40">
        <f t="shared" ref="E12:E18" si="1">MAX(D12-430000,0)</f>
        <v>0</v>
      </c>
      <c r="F12" s="52"/>
      <c r="H12" s="15"/>
      <c r="I12" s="75">
        <f t="shared" si="0"/>
        <v>0</v>
      </c>
      <c r="J12" s="81"/>
      <c r="K12" s="75"/>
    </row>
    <row r="13" spans="1:11" ht="16.5" customHeight="1">
      <c r="B13" s="12" t="s">
        <v>14</v>
      </c>
      <c r="C13" s="22" t="s">
        <v>6</v>
      </c>
      <c r="D13" s="35">
        <v>0</v>
      </c>
      <c r="E13" s="40">
        <f t="shared" si="1"/>
        <v>0</v>
      </c>
      <c r="F13" s="52"/>
      <c r="H13" s="15"/>
      <c r="I13" s="75">
        <f t="shared" si="0"/>
        <v>0</v>
      </c>
      <c r="J13" s="81"/>
      <c r="K13" s="75"/>
    </row>
    <row r="14" spans="1:11" ht="16.5" customHeight="1">
      <c r="B14" s="12" t="s">
        <v>12</v>
      </c>
      <c r="C14" s="22" t="s">
        <v>6</v>
      </c>
      <c r="D14" s="35">
        <v>0</v>
      </c>
      <c r="E14" s="40">
        <f t="shared" si="1"/>
        <v>0</v>
      </c>
      <c r="F14" s="52"/>
      <c r="H14" s="66" t="s">
        <v>57</v>
      </c>
      <c r="I14" s="75">
        <f t="shared" si="0"/>
        <v>0</v>
      </c>
      <c r="J14" s="81"/>
      <c r="K14" s="75"/>
    </row>
    <row r="15" spans="1:11" ht="16.5" customHeight="1">
      <c r="B15" s="12" t="s">
        <v>13</v>
      </c>
      <c r="C15" s="22" t="s">
        <v>6</v>
      </c>
      <c r="D15" s="35">
        <v>0</v>
      </c>
      <c r="E15" s="40">
        <f t="shared" si="1"/>
        <v>0</v>
      </c>
      <c r="F15" s="52"/>
      <c r="H15" s="4" t="s">
        <v>11</v>
      </c>
      <c r="I15" s="75">
        <f t="shared" si="0"/>
        <v>0</v>
      </c>
      <c r="J15" s="81"/>
      <c r="K15" s="75"/>
    </row>
    <row r="16" spans="1:11" ht="16.5" customHeight="1">
      <c r="B16" s="12" t="s">
        <v>15</v>
      </c>
      <c r="C16" s="22" t="s">
        <v>6</v>
      </c>
      <c r="D16" s="35">
        <v>0</v>
      </c>
      <c r="E16" s="40">
        <f t="shared" si="1"/>
        <v>0</v>
      </c>
      <c r="F16" s="52"/>
      <c r="H16" s="67" t="s">
        <v>50</v>
      </c>
      <c r="I16" s="75">
        <f t="shared" si="0"/>
        <v>0</v>
      </c>
      <c r="J16" s="81"/>
      <c r="K16" s="75"/>
    </row>
    <row r="17" spans="1:11" ht="16.5" customHeight="1">
      <c r="B17" s="12" t="s">
        <v>16</v>
      </c>
      <c r="C17" s="22" t="s">
        <v>6</v>
      </c>
      <c r="D17" s="35">
        <v>0</v>
      </c>
      <c r="E17" s="40">
        <f t="shared" si="1"/>
        <v>0</v>
      </c>
      <c r="F17" s="52"/>
      <c r="H17" s="67" t="s">
        <v>39</v>
      </c>
      <c r="I17" s="75">
        <f t="shared" si="0"/>
        <v>0</v>
      </c>
      <c r="J17" s="82"/>
      <c r="K17" s="83"/>
    </row>
    <row r="18" spans="1:11" ht="16.5" customHeight="1">
      <c r="B18" s="12" t="s">
        <v>18</v>
      </c>
      <c r="C18" s="22" t="s">
        <v>6</v>
      </c>
      <c r="D18" s="35">
        <v>0</v>
      </c>
      <c r="E18" s="40">
        <f t="shared" si="1"/>
        <v>0</v>
      </c>
      <c r="F18" s="52"/>
      <c r="H18" s="15" t="s">
        <v>19</v>
      </c>
      <c r="I18" s="15" t="s">
        <v>22</v>
      </c>
      <c r="J18" s="23" t="s">
        <v>45</v>
      </c>
      <c r="K18" s="15"/>
    </row>
    <row r="19" spans="1:11" ht="14.25" customHeight="1">
      <c r="B19" s="13" t="s">
        <v>54</v>
      </c>
      <c r="H19" s="1">
        <f>COUNTIF(C12:C18,H15)+COUNTIF(C12:C18,H16)+COUNTIF(C12:C18,H17)</f>
        <v>0</v>
      </c>
      <c r="I19" s="1">
        <f>COUNTA(D12:D18)</f>
        <v>7</v>
      </c>
      <c r="J19" s="3">
        <f>COUNTIF(C12:C18,I10)</f>
        <v>0</v>
      </c>
    </row>
    <row r="20" spans="1:11" ht="23.25" customHeight="1">
      <c r="A20" s="8" t="s">
        <v>9</v>
      </c>
      <c r="H20" s="1">
        <f>COUNTIF($C$12:$C$18,H14)</f>
        <v>0</v>
      </c>
    </row>
    <row r="21" spans="1:11" ht="16.5" customHeight="1">
      <c r="B21" s="14" t="s">
        <v>20</v>
      </c>
      <c r="C21" s="14"/>
      <c r="D21" s="1" t="s">
        <v>27</v>
      </c>
    </row>
    <row r="22" spans="1:11" ht="12" customHeight="1">
      <c r="B22" s="3"/>
      <c r="C22" s="23" t="s">
        <v>0</v>
      </c>
    </row>
    <row r="23" spans="1:11" ht="16.5" customHeight="1">
      <c r="B23" s="1" t="s">
        <v>24</v>
      </c>
      <c r="C23" s="24">
        <f>H11</f>
        <v>0</v>
      </c>
      <c r="D23" s="3" t="s">
        <v>34</v>
      </c>
      <c r="E23" s="41">
        <f>C67</f>
        <v>7.6999999999999999e-002</v>
      </c>
      <c r="F23" s="3" t="s">
        <v>30</v>
      </c>
      <c r="G23" s="54">
        <f>TRUNC(C23*E23)</f>
        <v>0</v>
      </c>
    </row>
    <row r="24" spans="1:11" ht="7.5" customHeight="1">
      <c r="D24" s="3"/>
      <c r="E24" s="42"/>
      <c r="F24" s="3"/>
      <c r="G24" s="55"/>
    </row>
    <row r="25" spans="1:11" ht="7.5" customHeight="1">
      <c r="D25" s="3"/>
      <c r="E25" s="42"/>
      <c r="F25" s="3"/>
      <c r="G25" s="55"/>
    </row>
    <row r="26" spans="1:11" ht="16.5" customHeight="1">
      <c r="B26" s="15" t="s">
        <v>61</v>
      </c>
      <c r="C26" s="25">
        <f>H19</f>
        <v>0</v>
      </c>
      <c r="D26" s="3" t="s">
        <v>34</v>
      </c>
      <c r="E26" s="43">
        <f>D67</f>
        <v>46000</v>
      </c>
      <c r="F26" s="3" t="s">
        <v>30</v>
      </c>
      <c r="G26" s="54">
        <f>TRUNC(C26*E26)</f>
        <v>0</v>
      </c>
    </row>
    <row r="27" spans="1:11" ht="7.5" customHeight="1">
      <c r="B27" s="15"/>
      <c r="D27" s="3"/>
      <c r="E27" s="42"/>
      <c r="F27" s="3"/>
    </row>
    <row r="28" spans="1:11" ht="7.5" customHeight="1">
      <c r="B28" s="15"/>
      <c r="D28" s="3"/>
      <c r="E28" s="5"/>
      <c r="F28" s="3"/>
      <c r="G28" s="55"/>
    </row>
    <row r="29" spans="1:11" ht="16.5" customHeight="1">
      <c r="B29" s="15" t="s">
        <v>21</v>
      </c>
      <c r="C29" s="25">
        <f>H20</f>
        <v>0</v>
      </c>
      <c r="D29" s="3" t="s">
        <v>34</v>
      </c>
      <c r="E29" s="43">
        <v>18500</v>
      </c>
      <c r="F29" s="3" t="s">
        <v>30</v>
      </c>
      <c r="G29" s="54">
        <f>TRUNC(C29*E29)</f>
        <v>0</v>
      </c>
    </row>
    <row r="30" spans="1:11" ht="8.25" customHeight="1">
      <c r="B30" s="15"/>
      <c r="C30" s="26"/>
      <c r="D30" s="3"/>
      <c r="E30" s="44" t="s">
        <v>59</v>
      </c>
      <c r="F30" s="3"/>
      <c r="G30" s="56"/>
    </row>
    <row r="31" spans="1:11" ht="7.5" customHeight="1">
      <c r="D31" s="3"/>
      <c r="F31" s="3"/>
      <c r="G31" s="55"/>
    </row>
    <row r="32" spans="1:11" ht="16.5" customHeight="1">
      <c r="D32" s="3"/>
      <c r="E32" s="5"/>
      <c r="F32" s="3" t="s">
        <v>35</v>
      </c>
      <c r="G32" s="57">
        <f>IFERROR(G23+G26+G29,"0円")</f>
        <v>0</v>
      </c>
    </row>
    <row r="33" spans="2:7" ht="9.75" customHeight="1">
      <c r="G33" s="58"/>
    </row>
    <row r="34" spans="2:7" ht="16.5" customHeight="1">
      <c r="B34" s="16" t="s">
        <v>28</v>
      </c>
      <c r="C34" s="16"/>
      <c r="D34" s="1" t="s">
        <v>27</v>
      </c>
    </row>
    <row r="35" spans="2:7" ht="9.75" customHeight="1">
      <c r="C35" s="23" t="s">
        <v>0</v>
      </c>
    </row>
    <row r="36" spans="2:7" ht="16.5" customHeight="1">
      <c r="B36" s="1" t="s">
        <v>24</v>
      </c>
      <c r="C36" s="27">
        <f>H11</f>
        <v>0</v>
      </c>
      <c r="D36" s="3" t="s">
        <v>34</v>
      </c>
      <c r="E36" s="45">
        <f>C68</f>
        <v>3.3000000000000002e-002</v>
      </c>
      <c r="F36" s="3" t="s">
        <v>30</v>
      </c>
      <c r="G36" s="59">
        <f>TRUNC(C36*E36)</f>
        <v>0</v>
      </c>
    </row>
    <row r="37" spans="2:7" ht="7.5" customHeight="1">
      <c r="D37" s="3"/>
      <c r="E37" s="42"/>
      <c r="F37" s="3"/>
    </row>
    <row r="38" spans="2:7" ht="7.5" customHeight="1">
      <c r="D38" s="3"/>
      <c r="E38" s="42"/>
      <c r="F38" s="3"/>
    </row>
    <row r="39" spans="2:7" ht="17.25" customHeight="1">
      <c r="B39" s="15" t="s">
        <v>61</v>
      </c>
      <c r="C39" s="28">
        <f>H19</f>
        <v>0</v>
      </c>
      <c r="D39" s="3" t="s">
        <v>34</v>
      </c>
      <c r="E39" s="46">
        <f>D68</f>
        <v>14000</v>
      </c>
      <c r="F39" s="3" t="s">
        <v>30</v>
      </c>
      <c r="G39" s="59">
        <f>TRUNC(C39*E39)</f>
        <v>0</v>
      </c>
    </row>
    <row r="40" spans="2:7" ht="7.5" customHeight="1">
      <c r="C40" s="26"/>
      <c r="D40" s="3"/>
      <c r="E40" s="47"/>
      <c r="F40" s="3"/>
      <c r="G40" s="56"/>
    </row>
    <row r="41" spans="2:7" ht="7.5" customHeight="1">
      <c r="D41" s="3"/>
      <c r="E41" s="42"/>
      <c r="F41" s="3"/>
    </row>
    <row r="42" spans="2:7" ht="16.5" customHeight="1">
      <c r="B42" s="15" t="s">
        <v>21</v>
      </c>
      <c r="C42" s="28">
        <f>H20</f>
        <v>0</v>
      </c>
      <c r="D42" s="3" t="s">
        <v>34</v>
      </c>
      <c r="E42" s="46">
        <v>3500</v>
      </c>
      <c r="F42" s="3" t="s">
        <v>30</v>
      </c>
      <c r="G42" s="59">
        <f>TRUNC(C42*E42)</f>
        <v>0</v>
      </c>
    </row>
    <row r="43" spans="2:7" ht="8.25" customHeight="1">
      <c r="B43" s="15"/>
      <c r="C43" s="26"/>
      <c r="D43" s="3"/>
      <c r="E43" s="44" t="s">
        <v>37</v>
      </c>
      <c r="F43" s="3"/>
      <c r="G43" s="56"/>
    </row>
    <row r="44" spans="2:7" ht="7.5" customHeight="1">
      <c r="D44" s="3"/>
      <c r="F44" s="3"/>
    </row>
    <row r="45" spans="2:7" ht="16.5" customHeight="1">
      <c r="D45" s="3"/>
      <c r="E45" s="5"/>
      <c r="F45" s="3" t="s">
        <v>35</v>
      </c>
      <c r="G45" s="60">
        <f>IFERROR(G36+G39+G42,"0円")</f>
        <v>0</v>
      </c>
    </row>
    <row r="46" spans="2:7" ht="9.75" customHeight="1">
      <c r="G46" s="58"/>
    </row>
    <row r="47" spans="2:7" ht="16.5" customHeight="1">
      <c r="B47" s="17" t="s">
        <v>31</v>
      </c>
      <c r="C47" s="17"/>
      <c r="D47" s="1" t="s">
        <v>46</v>
      </c>
    </row>
    <row r="48" spans="2:7" ht="9.75" customHeight="1">
      <c r="C48" s="23" t="s">
        <v>0</v>
      </c>
    </row>
    <row r="49" spans="1:13" ht="16.5" customHeight="1">
      <c r="B49" s="1" t="s">
        <v>24</v>
      </c>
      <c r="C49" s="29" t="str">
        <f>IFERROR(J11*(J19/J19),"0円")</f>
        <v>0円</v>
      </c>
      <c r="D49" s="3" t="s">
        <v>34</v>
      </c>
      <c r="E49" s="48">
        <f>C69</f>
        <v>2.2000000000000002e-002</v>
      </c>
      <c r="F49" s="3" t="s">
        <v>30</v>
      </c>
      <c r="G49" s="61" t="str">
        <f>IFERROR(TRUNC(C49*E49),"0円")</f>
        <v>0円</v>
      </c>
    </row>
    <row r="50" spans="1:13" ht="7.5" customHeight="1">
      <c r="D50" s="3"/>
      <c r="E50" s="42"/>
      <c r="F50" s="3"/>
    </row>
    <row r="51" spans="1:13" ht="16.5" customHeight="1">
      <c r="D51" s="3"/>
      <c r="E51" s="42"/>
      <c r="F51" s="3"/>
      <c r="I51" s="76"/>
    </row>
    <row r="52" spans="1:13" ht="15.75" customHeight="1">
      <c r="B52" s="1" t="s">
        <v>25</v>
      </c>
      <c r="C52" s="30">
        <f>J19</f>
        <v>0</v>
      </c>
      <c r="D52" s="3" t="s">
        <v>34</v>
      </c>
      <c r="E52" s="49">
        <f>D69</f>
        <v>15000</v>
      </c>
      <c r="F52" s="3" t="s">
        <v>30</v>
      </c>
      <c r="G52" s="62">
        <f>TRUNC(C52*E52)</f>
        <v>0</v>
      </c>
      <c r="I52" s="3"/>
    </row>
    <row r="53" spans="1:13" ht="16.5" customHeight="1">
      <c r="D53" s="3"/>
      <c r="E53" s="42"/>
      <c r="F53" s="3"/>
      <c r="I53" s="77"/>
    </row>
    <row r="54" spans="1:13" ht="3" customHeight="1">
      <c r="D54" s="3"/>
      <c r="E54" s="5"/>
      <c r="F54" s="3"/>
      <c r="H54" s="68"/>
      <c r="I54" s="78"/>
      <c r="J54" s="68"/>
    </row>
    <row r="55" spans="1:13" ht="16.5" customHeight="1">
      <c r="D55" s="3"/>
      <c r="E55" s="5"/>
      <c r="F55" s="3" t="s">
        <v>35</v>
      </c>
      <c r="G55" s="63" t="str">
        <f>IFERROR(G49+G52,"0円")</f>
        <v>0円</v>
      </c>
      <c r="H55" s="68"/>
      <c r="I55" s="77"/>
      <c r="J55" s="68"/>
    </row>
    <row r="56" spans="1:13" ht="16.5" customHeight="1">
      <c r="G56" s="58"/>
      <c r="H56" s="68"/>
      <c r="I56" s="68"/>
      <c r="J56" s="68"/>
      <c r="L56" s="85"/>
      <c r="M56" s="85"/>
    </row>
    <row r="57" spans="1:13" ht="20.25" customHeight="1">
      <c r="A57" s="8" t="s">
        <v>33</v>
      </c>
      <c r="C57" s="3"/>
      <c r="D57" s="3"/>
      <c r="E57" s="5"/>
      <c r="F57" s="3"/>
      <c r="L57" s="85"/>
      <c r="M57" s="85"/>
    </row>
    <row r="58" spans="1:13" ht="14.25" customHeight="1">
      <c r="K58" s="84"/>
      <c r="L58" s="85"/>
      <c r="M58" s="85"/>
    </row>
    <row r="59" spans="1:13" ht="18.75">
      <c r="A59" s="3"/>
      <c r="B59" s="14" t="s">
        <v>36</v>
      </c>
      <c r="C59" s="3"/>
      <c r="D59" s="16" t="s">
        <v>40</v>
      </c>
      <c r="E59" s="3"/>
      <c r="F59" s="17" t="s">
        <v>41</v>
      </c>
      <c r="G59" s="3"/>
      <c r="H59" s="69" t="s">
        <v>44</v>
      </c>
      <c r="I59" s="69"/>
      <c r="K59" s="84"/>
    </row>
    <row r="60" spans="1:13" s="3" customFormat="1" ht="20.75">
      <c r="A60" s="1"/>
      <c r="B60" s="18" t="str">
        <f>IFERROR(ROUNDDOWN(MIN(G32,B62)*H19/H19,-2),"0円")</f>
        <v>0円</v>
      </c>
      <c r="C60" s="3" t="s">
        <v>4</v>
      </c>
      <c r="D60" s="36" t="str">
        <f>IFERROR(ROUNDDOWN(MIN(G45,D62)*H19/H19,-2),"0円")</f>
        <v>0円</v>
      </c>
      <c r="E60" s="3" t="s">
        <v>4</v>
      </c>
      <c r="F60" s="53" t="str">
        <f>IFERROR(ROUNDDOWN(MIN(G55,F62)*J19/J19,-2),"0円")</f>
        <v>0円</v>
      </c>
      <c r="G60" s="3" t="s">
        <v>30</v>
      </c>
      <c r="H60" s="70">
        <f>_xlfn.AGGREGATE(9,6,B60,D60,F60)</f>
        <v>0</v>
      </c>
      <c r="I60" s="79"/>
      <c r="J60" s="1"/>
      <c r="K60" s="84"/>
    </row>
    <row r="61" spans="1:13" ht="17.25" customHeight="1">
      <c r="A61" s="4"/>
      <c r="B61" s="19" t="s">
        <v>42</v>
      </c>
      <c r="C61" s="4"/>
      <c r="D61" s="19" t="s">
        <v>42</v>
      </c>
      <c r="E61" s="4"/>
      <c r="F61" s="19" t="s">
        <v>42</v>
      </c>
      <c r="H61" s="71" t="s">
        <v>64</v>
      </c>
      <c r="I61" s="71"/>
      <c r="J61" s="71"/>
      <c r="K61" s="84"/>
    </row>
    <row r="62" spans="1:13" s="4" customFormat="1" ht="9.75" customHeight="1">
      <c r="A62" s="5"/>
      <c r="B62" s="20">
        <v>660000</v>
      </c>
      <c r="C62" s="31"/>
      <c r="D62" s="20">
        <v>260000</v>
      </c>
      <c r="E62" s="31"/>
      <c r="F62" s="20">
        <v>170000</v>
      </c>
      <c r="G62" s="64"/>
      <c r="H62" s="71"/>
      <c r="I62" s="71"/>
      <c r="J62" s="71"/>
    </row>
    <row r="63" spans="1:13" s="5" customFormat="1" ht="11.25" customHeight="1">
      <c r="B63" s="20"/>
      <c r="C63" s="31"/>
      <c r="D63" s="20"/>
      <c r="E63" s="31"/>
      <c r="F63" s="20"/>
      <c r="G63" s="64"/>
      <c r="H63" s="71"/>
      <c r="I63" s="71"/>
      <c r="J63" s="71"/>
    </row>
    <row r="64" spans="1:13" s="5" customFormat="1" ht="15.75" customHeight="1">
      <c r="A64" s="1"/>
      <c r="B64" s="1"/>
      <c r="C64" s="1"/>
      <c r="D64" s="1"/>
      <c r="E64" s="1"/>
      <c r="F64" s="1"/>
      <c r="G64" s="1"/>
      <c r="H64" s="72" t="s">
        <v>58</v>
      </c>
      <c r="I64" s="72"/>
      <c r="J64" s="1"/>
    </row>
    <row r="65" spans="2:9" ht="18" customHeight="1">
      <c r="B65" s="1" t="s">
        <v>26</v>
      </c>
      <c r="H65" s="73">
        <f>ROUNDDOWN(_xlfn.AGGREGATE(9,6,$G$26,$G$52,$G$39,$G$29,$G$42),-2)</f>
        <v>0</v>
      </c>
      <c r="I65" s="80">
        <f>_xlfn.AGGREGATE(9,6,$G$26,$G$52,$G$39,$G$29,$G$42)</f>
        <v>0</v>
      </c>
    </row>
    <row r="66" spans="2:9" s="1" customFormat="1" ht="14.25" customHeight="1">
      <c r="B66" s="21"/>
      <c r="C66" s="21" t="s">
        <v>24</v>
      </c>
      <c r="D66" s="21" t="s">
        <v>23</v>
      </c>
      <c r="E66" s="3"/>
    </row>
    <row r="67" spans="2:9" s="1" customFormat="1" ht="14.25" customHeight="1">
      <c r="B67" s="21" t="s">
        <v>36</v>
      </c>
      <c r="C67" s="32">
        <v>7.6999999999999999e-002</v>
      </c>
      <c r="D67" s="37">
        <v>46000</v>
      </c>
      <c r="E67" s="50" t="s">
        <v>17</v>
      </c>
    </row>
    <row r="68" spans="2:9" s="1" customFormat="1" ht="14.25" customHeight="1">
      <c r="B68" s="21" t="s">
        <v>40</v>
      </c>
      <c r="C68" s="32">
        <v>3.3000000000000002e-002</v>
      </c>
      <c r="D68" s="37">
        <v>14000</v>
      </c>
      <c r="E68" s="50" t="s">
        <v>62</v>
      </c>
    </row>
    <row r="69" spans="2:9" s="1" customFormat="1" ht="14.25" customHeight="1">
      <c r="B69" s="21" t="s">
        <v>41</v>
      </c>
      <c r="C69" s="32">
        <v>2.2000000000000002e-002</v>
      </c>
      <c r="D69" s="37">
        <v>15000</v>
      </c>
      <c r="E69" s="3"/>
    </row>
    <row r="70" spans="2:9" s="1" customFormat="1" ht="14.25" customHeight="1">
      <c r="B70" s="3"/>
      <c r="C70" s="3"/>
      <c r="D70" s="3"/>
      <c r="E70" s="3"/>
      <c r="F70" s="3"/>
      <c r="G70" s="3"/>
    </row>
  </sheetData>
  <sheetProtection password="C761" sheet="1" objects="1" scenarios="1"/>
  <mergeCells count="13">
    <mergeCell ref="A1:J1"/>
    <mergeCell ref="B21:C21"/>
    <mergeCell ref="B34:C34"/>
    <mergeCell ref="B47:C47"/>
    <mergeCell ref="H59:I59"/>
    <mergeCell ref="H60:I60"/>
    <mergeCell ref="H64:I64"/>
    <mergeCell ref="H65:I65"/>
    <mergeCell ref="B10:B11"/>
    <mergeCell ref="C10:C11"/>
    <mergeCell ref="E10:E11"/>
    <mergeCell ref="L56:M58"/>
    <mergeCell ref="H61:J63"/>
  </mergeCells>
  <phoneticPr fontId="2"/>
  <dataValidations count="3">
    <dataValidation type="list" allowBlank="1" showDropDown="0" showInputMessage="1" showErrorMessage="1" sqref="I10">
      <formula1>"40歳未満,40歳以上65歳未満,65歳以上"</formula1>
    </dataValidation>
    <dataValidation type="whole" imeMode="halfAlpha" operator="greaterThanOrEqual" allowBlank="1" showDropDown="0" showInputMessage="1" showErrorMessage="1" errorTitle="数字を入力してください。" error="数字を入力してください。" sqref="F12:F18 D12:D18">
      <formula1>0</formula1>
    </dataValidation>
    <dataValidation type="list" allowBlank="1" showDropDown="0" showInputMessage="1" showErrorMessage="1" errorTitle="リストから選択してください。" error="リストから選択してください。" sqref="C12:C18">
      <formula1>$H$14:$H$17</formula1>
    </dataValidation>
  </dataValidations>
  <printOptions horizontalCentered="1"/>
  <pageMargins left="0.59055118110236227" right="0.59055118110236227" top="0.74803149606299213" bottom="0.59055118110236227" header="0.51181102362204722" footer="0.31496062992125984"/>
  <pageSetup paperSize="9" scale="73" fitToWidth="1" fitToHeight="1" orientation="portrait" usePrinterDefaults="1" r:id="rId1"/>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I24"/>
  <sheetViews>
    <sheetView showGridLines="0" zoomScale="110" zoomScaleNormal="110" zoomScaleSheetLayoutView="115" workbookViewId="0"/>
  </sheetViews>
  <sheetFormatPr defaultRowHeight="18"/>
  <cols>
    <col min="1" max="4" width="16.75" style="1" customWidth="1"/>
    <col min="5" max="5" width="13.25" style="1" customWidth="1"/>
    <col min="6" max="7" width="5.75" style="1" hidden="1" customWidth="1"/>
    <col min="8" max="9" width="13.5" style="86" customWidth="1"/>
    <col min="10" max="16384" width="9" style="1" customWidth="1"/>
  </cols>
  <sheetData>
    <row r="1" spans="1:9" ht="24" customHeight="1">
      <c r="A1" s="87" t="s">
        <v>73</v>
      </c>
      <c r="H1" s="1"/>
      <c r="I1" s="1"/>
    </row>
    <row r="3" spans="1:9" ht="71.25" customHeight="1">
      <c r="A3" s="88" t="s">
        <v>3</v>
      </c>
      <c r="B3" s="88"/>
      <c r="C3" s="88"/>
      <c r="D3" s="88"/>
      <c r="E3" s="88"/>
      <c r="H3" s="1"/>
      <c r="I3" s="1"/>
    </row>
    <row r="4" spans="1:9" ht="15.75" customHeight="1">
      <c r="A4" s="89" t="s">
        <v>51</v>
      </c>
      <c r="B4" s="89"/>
      <c r="C4" s="89"/>
      <c r="D4" s="89"/>
      <c r="E4" s="89"/>
      <c r="H4" s="1"/>
      <c r="I4" s="1"/>
    </row>
    <row r="7" spans="1:9" ht="4.5" customHeight="1">
      <c r="E7" s="106"/>
      <c r="H7" s="1"/>
      <c r="I7" s="1"/>
    </row>
    <row r="8" spans="1:9" ht="25.5" customHeight="1">
      <c r="A8" s="90" t="s">
        <v>71</v>
      </c>
      <c r="B8" s="97"/>
      <c r="C8" s="97"/>
      <c r="D8" s="97"/>
      <c r="E8" s="107" t="s">
        <v>70</v>
      </c>
      <c r="H8" s="1"/>
      <c r="I8" s="1"/>
    </row>
    <row r="9" spans="1:9" ht="25.5" customHeight="1">
      <c r="A9" s="91" t="s">
        <v>55</v>
      </c>
      <c r="B9" s="98"/>
      <c r="C9" s="98"/>
      <c r="D9" s="104"/>
      <c r="E9" s="108" t="s">
        <v>52</v>
      </c>
      <c r="H9" s="1"/>
      <c r="I9" s="1"/>
    </row>
    <row r="10" spans="1:9" ht="25.5" customHeight="1">
      <c r="A10" s="91" t="s">
        <v>74</v>
      </c>
      <c r="B10" s="98"/>
      <c r="C10" s="98"/>
      <c r="D10" s="104"/>
      <c r="E10" s="108" t="s">
        <v>53</v>
      </c>
      <c r="H10" s="1"/>
      <c r="I10" s="1"/>
    </row>
    <row r="11" spans="1:9" ht="25.5" customHeight="1">
      <c r="A11" s="92" t="s">
        <v>75</v>
      </c>
      <c r="B11" s="99"/>
      <c r="C11" s="99"/>
      <c r="D11" s="105"/>
      <c r="E11" s="109" t="s">
        <v>43</v>
      </c>
      <c r="H11" s="1"/>
      <c r="I11" s="1"/>
    </row>
    <row r="12" spans="1:9" ht="37.5" customHeight="1">
      <c r="A12" s="93" t="s">
        <v>56</v>
      </c>
      <c r="B12" s="93"/>
      <c r="C12" s="93"/>
      <c r="D12" s="93"/>
      <c r="E12" s="93"/>
      <c r="F12" s="111"/>
      <c r="G12" s="111"/>
      <c r="H12" s="1"/>
      <c r="I12" s="1"/>
    </row>
    <row r="13" spans="1:9" ht="20.25" customHeight="1">
      <c r="A13" s="93" t="s">
        <v>69</v>
      </c>
      <c r="B13" s="93"/>
      <c r="C13" s="93"/>
      <c r="D13" s="93"/>
      <c r="E13" s="93"/>
      <c r="F13" s="111"/>
      <c r="G13" s="111"/>
      <c r="H13" s="1"/>
      <c r="I13" s="1"/>
    </row>
    <row r="15" spans="1:9" ht="20.25" customHeight="1">
      <c r="A15" s="94" t="s">
        <v>68</v>
      </c>
      <c r="B15" s="100"/>
      <c r="C15" s="100"/>
      <c r="D15" s="100"/>
      <c r="E15" s="100"/>
      <c r="F15" s="111"/>
      <c r="G15" s="111"/>
      <c r="H15" s="1"/>
      <c r="I15" s="1"/>
    </row>
    <row r="16" spans="1:9" ht="25.5" customHeight="1">
      <c r="A16" s="94" t="s">
        <v>67</v>
      </c>
      <c r="B16" s="94"/>
      <c r="C16" s="94"/>
      <c r="D16" s="94"/>
      <c r="E16" s="110"/>
      <c r="H16" s="1"/>
      <c r="I16" s="1"/>
    </row>
    <row r="17" spans="1:9" ht="24" customHeight="1">
      <c r="A17" s="95" t="s">
        <v>66</v>
      </c>
      <c r="B17" s="101" t="s">
        <v>52</v>
      </c>
      <c r="C17" s="101" t="s">
        <v>53</v>
      </c>
      <c r="D17" s="101" t="s">
        <v>43</v>
      </c>
      <c r="H17" s="1"/>
      <c r="I17" s="1"/>
    </row>
    <row r="18" spans="1:9" ht="24" customHeight="1">
      <c r="A18" s="96">
        <v>1</v>
      </c>
      <c r="B18" s="102">
        <v>43</v>
      </c>
      <c r="C18" s="103">
        <f t="shared" ref="C18:C24" si="0">B18+$F$18*A18</f>
        <v>73.5</v>
      </c>
      <c r="D18" s="103">
        <f t="shared" ref="D18:D24" si="1">B18+$G$18*A18</f>
        <v>99</v>
      </c>
      <c r="E18" s="86"/>
      <c r="F18" s="1">
        <v>30.5</v>
      </c>
      <c r="G18" s="1">
        <v>56</v>
      </c>
      <c r="H18" s="1"/>
      <c r="I18" s="1"/>
    </row>
    <row r="19" spans="1:9" ht="24" customHeight="1">
      <c r="A19" s="96">
        <v>2</v>
      </c>
      <c r="B19" s="102">
        <v>43</v>
      </c>
      <c r="C19" s="103">
        <f t="shared" si="0"/>
        <v>104</v>
      </c>
      <c r="D19" s="103">
        <f t="shared" si="1"/>
        <v>155</v>
      </c>
      <c r="E19" s="86"/>
      <c r="H19" s="1"/>
      <c r="I19" s="1"/>
    </row>
    <row r="20" spans="1:9" ht="24" customHeight="1">
      <c r="A20" s="96">
        <v>3</v>
      </c>
      <c r="B20" s="102">
        <v>43</v>
      </c>
      <c r="C20" s="103">
        <f t="shared" si="0"/>
        <v>134.5</v>
      </c>
      <c r="D20" s="103">
        <f t="shared" si="1"/>
        <v>211</v>
      </c>
      <c r="E20" s="86"/>
      <c r="H20" s="1"/>
      <c r="I20" s="1"/>
    </row>
    <row r="21" spans="1:9" ht="24" customHeight="1">
      <c r="A21" s="96">
        <v>4</v>
      </c>
      <c r="B21" s="102">
        <v>43</v>
      </c>
      <c r="C21" s="103">
        <f t="shared" si="0"/>
        <v>165</v>
      </c>
      <c r="D21" s="103">
        <f t="shared" si="1"/>
        <v>267</v>
      </c>
      <c r="E21" s="86"/>
      <c r="H21" s="1"/>
      <c r="I21" s="1"/>
    </row>
    <row r="22" spans="1:9" ht="24" customHeight="1">
      <c r="A22" s="96">
        <v>5</v>
      </c>
      <c r="B22" s="102">
        <v>43</v>
      </c>
      <c r="C22" s="103">
        <f t="shared" si="0"/>
        <v>195.5</v>
      </c>
      <c r="D22" s="103">
        <f t="shared" si="1"/>
        <v>323</v>
      </c>
      <c r="E22" s="86"/>
      <c r="H22" s="1"/>
      <c r="I22" s="1"/>
    </row>
    <row r="23" spans="1:9" ht="24" customHeight="1">
      <c r="A23" s="96">
        <v>6</v>
      </c>
      <c r="B23" s="102">
        <v>43</v>
      </c>
      <c r="C23" s="103">
        <f t="shared" si="0"/>
        <v>226</v>
      </c>
      <c r="D23" s="103">
        <f t="shared" si="1"/>
        <v>379</v>
      </c>
      <c r="E23" s="86"/>
      <c r="H23" s="1"/>
      <c r="I23" s="1"/>
    </row>
    <row r="24" spans="1:9" ht="24" customHeight="1">
      <c r="A24" s="96">
        <v>7</v>
      </c>
      <c r="B24" s="102">
        <v>43</v>
      </c>
      <c r="C24" s="103">
        <f t="shared" si="0"/>
        <v>256.5</v>
      </c>
      <c r="D24" s="103">
        <f t="shared" si="1"/>
        <v>435</v>
      </c>
      <c r="E24" s="86"/>
      <c r="H24" s="1"/>
      <c r="I24" s="1"/>
    </row>
  </sheetData>
  <sheetProtection password="C761" sheet="1" objects="1" scenarios="1"/>
  <mergeCells count="8">
    <mergeCell ref="A3:E3"/>
    <mergeCell ref="A4:E4"/>
    <mergeCell ref="A8:D8"/>
    <mergeCell ref="A9:D9"/>
    <mergeCell ref="A10:D10"/>
    <mergeCell ref="A11:D11"/>
    <mergeCell ref="A12:E12"/>
    <mergeCell ref="A13:E13"/>
  </mergeCells>
  <phoneticPr fontId="2"/>
  <pageMargins left="0.59055118110236227" right="0.59055118110236227" top="0.98425196850393704" bottom="0.74803149606299213" header="0.43307086614173229" footer="0.31496062992125984"/>
  <pageSetup paperSize="9" scale="92"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試算表</vt:lpstr>
      <vt:lpstr>軽減措置早見表</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2015-06-05T18:19:34Z</dcterms:created>
  <dcterms:modified xsi:type="dcterms:W3CDTF">2025-03-25T00:26:49Z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2025-03-25T00:26:49Z</vt:filetime>
  </property>
</Properties>
</file>